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paperdraft20200330\"/>
    </mc:Choice>
  </mc:AlternateContent>
  <xr:revisionPtr revIDLastSave="0" documentId="13_ncr:1_{E3CBA35C-8264-4F7E-9309-DCA5C565C5A9}" xr6:coauthVersionLast="45" xr6:coauthVersionMax="45" xr10:uidLastSave="{00000000-0000-0000-0000-000000000000}"/>
  <bookViews>
    <workbookView xWindow="6420" yWindow="2620" windowWidth="19870" windowHeight="12290" xr2:uid="{00000000-000D-0000-FFFF-FFFF00000000}"/>
  </bookViews>
  <sheets>
    <sheet name="TableS2_AnGam_MetaTable" sheetId="1" r:id="rId1"/>
    <sheet name="TableS2_AnGam_Intergenic_piRC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2" l="1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R30" i="1" l="1"/>
  <c r="AB30" i="1" s="1"/>
  <c r="R31" i="1"/>
  <c r="AA31" i="1" s="1"/>
  <c r="R32" i="1"/>
  <c r="Z32" i="1" s="1"/>
  <c r="R29" i="1"/>
  <c r="U29" i="1" s="1"/>
  <c r="T29" i="1"/>
  <c r="W29" i="1"/>
  <c r="X29" i="1"/>
  <c r="AA29" i="1"/>
  <c r="AB29" i="1"/>
  <c r="U32" i="1" l="1"/>
  <c r="X31" i="1"/>
  <c r="U31" i="1"/>
  <c r="Y32" i="1"/>
  <c r="T32" i="1"/>
  <c r="V31" i="1"/>
  <c r="Y31" i="1"/>
  <c r="T31" i="1"/>
  <c r="X32" i="1"/>
  <c r="Z31" i="1"/>
  <c r="AA30" i="1"/>
  <c r="AB32" i="1"/>
  <c r="AB31" i="1"/>
  <c r="W30" i="1"/>
  <c r="V30" i="1"/>
  <c r="Z30" i="1"/>
  <c r="Z29" i="1"/>
  <c r="V29" i="1"/>
  <c r="U30" i="1"/>
  <c r="W32" i="1"/>
  <c r="Y30" i="1"/>
  <c r="AA32" i="1"/>
  <c r="Y29" i="1"/>
  <c r="T30" i="1"/>
  <c r="V32" i="1"/>
  <c r="W31" i="1"/>
  <c r="X30" i="1"/>
  <c r="R10" i="1"/>
  <c r="R5" i="1"/>
  <c r="AB5" i="1" s="1"/>
  <c r="R7" i="1"/>
  <c r="T7" i="1" s="1"/>
  <c r="T5" i="1" l="1"/>
  <c r="U5" i="1"/>
  <c r="V5" i="1"/>
  <c r="Y5" i="1"/>
  <c r="Z5" i="1"/>
  <c r="Z7" i="1"/>
  <c r="W7" i="1"/>
  <c r="AA7" i="1"/>
  <c r="W5" i="1"/>
  <c r="AA5" i="1"/>
  <c r="U7" i="1"/>
  <c r="Y7" i="1"/>
  <c r="V7" i="1"/>
  <c r="X7" i="1"/>
  <c r="AB7" i="1"/>
  <c r="X5" i="1"/>
  <c r="R28" i="1"/>
  <c r="AB28" i="1" s="1"/>
  <c r="Y28" i="1" l="1"/>
  <c r="U28" i="1"/>
  <c r="V28" i="1"/>
  <c r="Z28" i="1"/>
  <c r="W28" i="1"/>
  <c r="AA28" i="1"/>
  <c r="T28" i="1"/>
  <c r="X28" i="1"/>
  <c r="R22" i="1" l="1"/>
  <c r="AA22" i="1" s="1"/>
  <c r="AB10" i="1"/>
  <c r="R11" i="1"/>
  <c r="AB11" i="1" s="1"/>
  <c r="R12" i="1"/>
  <c r="AB12" i="1" s="1"/>
  <c r="R13" i="1"/>
  <c r="AA13" i="1" s="1"/>
  <c r="R14" i="1"/>
  <c r="X14" i="1" s="1"/>
  <c r="R16" i="1"/>
  <c r="AB16" i="1" s="1"/>
  <c r="R18" i="1"/>
  <c r="AB18" i="1" s="1"/>
  <c r="R20" i="1"/>
  <c r="AA20" i="1" s="1"/>
  <c r="R24" i="1"/>
  <c r="AB24" i="1" s="1"/>
  <c r="R25" i="1"/>
  <c r="AB25" i="1" s="1"/>
  <c r="R15" i="1"/>
  <c r="AB15" i="1" s="1"/>
  <c r="R17" i="1"/>
  <c r="AA17" i="1" s="1"/>
  <c r="R6" i="1"/>
  <c r="AB6" i="1" s="1"/>
  <c r="R4" i="1"/>
  <c r="AB4" i="1" s="1"/>
  <c r="R21" i="1"/>
  <c r="AB21" i="1" s="1"/>
  <c r="R26" i="1"/>
  <c r="AB26" i="1" s="1"/>
  <c r="U4" i="1" l="1"/>
  <c r="Y4" i="1"/>
  <c r="U16" i="1"/>
  <c r="Y16" i="1"/>
  <c r="W4" i="1"/>
  <c r="AA4" i="1"/>
  <c r="W16" i="1"/>
  <c r="AA16" i="1"/>
  <c r="U15" i="1"/>
  <c r="U12" i="1"/>
  <c r="W15" i="1"/>
  <c r="W12" i="1"/>
  <c r="Y15" i="1"/>
  <c r="Y12" i="1"/>
  <c r="AA15" i="1"/>
  <c r="AA12" i="1"/>
  <c r="U25" i="1"/>
  <c r="U11" i="1"/>
  <c r="W25" i="1"/>
  <c r="W11" i="1"/>
  <c r="Y25" i="1"/>
  <c r="Y11" i="1"/>
  <c r="AA25" i="1"/>
  <c r="AA11" i="1"/>
  <c r="U18" i="1"/>
  <c r="U21" i="1"/>
  <c r="W18" i="1"/>
  <c r="W21" i="1"/>
  <c r="Y18" i="1"/>
  <c r="Y21" i="1"/>
  <c r="AA18" i="1"/>
  <c r="AA21" i="1"/>
  <c r="T24" i="1"/>
  <c r="T10" i="1"/>
  <c r="V6" i="1"/>
  <c r="V14" i="1"/>
  <c r="X24" i="1"/>
  <c r="X10" i="1"/>
  <c r="Z6" i="1"/>
  <c r="Z14" i="1"/>
  <c r="AB14" i="1"/>
  <c r="T13" i="1"/>
  <c r="U26" i="1"/>
  <c r="V20" i="1"/>
  <c r="V22" i="1"/>
  <c r="W26" i="1"/>
  <c r="X13" i="1"/>
  <c r="Y26" i="1"/>
  <c r="Z20" i="1"/>
  <c r="Z22" i="1"/>
  <c r="AB20" i="1"/>
  <c r="AB22" i="1"/>
  <c r="T15" i="1"/>
  <c r="T18" i="1"/>
  <c r="T12" i="1"/>
  <c r="T21" i="1"/>
  <c r="U6" i="1"/>
  <c r="U24" i="1"/>
  <c r="U14" i="1"/>
  <c r="U10" i="1"/>
  <c r="V15" i="1"/>
  <c r="V18" i="1"/>
  <c r="V12" i="1"/>
  <c r="V21" i="1"/>
  <c r="W6" i="1"/>
  <c r="W24" i="1"/>
  <c r="W14" i="1"/>
  <c r="W10" i="1"/>
  <c r="X15" i="1"/>
  <c r="X18" i="1"/>
  <c r="X12" i="1"/>
  <c r="X21" i="1"/>
  <c r="Y6" i="1"/>
  <c r="Y24" i="1"/>
  <c r="Y14" i="1"/>
  <c r="Y10" i="1"/>
  <c r="Z15" i="1"/>
  <c r="Z18" i="1"/>
  <c r="Z12" i="1"/>
  <c r="Z21" i="1"/>
  <c r="AA6" i="1"/>
  <c r="AA24" i="1"/>
  <c r="AA14" i="1"/>
  <c r="AA10" i="1"/>
  <c r="T6" i="1"/>
  <c r="T14" i="1"/>
  <c r="V24" i="1"/>
  <c r="V10" i="1"/>
  <c r="X6" i="1"/>
  <c r="Z24" i="1"/>
  <c r="Z10" i="1"/>
  <c r="T17" i="1"/>
  <c r="T20" i="1"/>
  <c r="T22" i="1"/>
  <c r="V17" i="1"/>
  <c r="V13" i="1"/>
  <c r="X17" i="1"/>
  <c r="X20" i="1"/>
  <c r="X22" i="1"/>
  <c r="Z17" i="1"/>
  <c r="Z13" i="1"/>
  <c r="AA26" i="1"/>
  <c r="AB17" i="1"/>
  <c r="AB13" i="1"/>
  <c r="T4" i="1"/>
  <c r="T25" i="1"/>
  <c r="T16" i="1"/>
  <c r="T11" i="1"/>
  <c r="T26" i="1"/>
  <c r="U17" i="1"/>
  <c r="U20" i="1"/>
  <c r="U13" i="1"/>
  <c r="U22" i="1"/>
  <c r="V4" i="1"/>
  <c r="V25" i="1"/>
  <c r="V16" i="1"/>
  <c r="V11" i="1"/>
  <c r="V26" i="1"/>
  <c r="W17" i="1"/>
  <c r="W20" i="1"/>
  <c r="W13" i="1"/>
  <c r="W22" i="1"/>
  <c r="X4" i="1"/>
  <c r="X25" i="1"/>
  <c r="X16" i="1"/>
  <c r="X11" i="1"/>
  <c r="X26" i="1"/>
  <c r="Y17" i="1"/>
  <c r="Y20" i="1"/>
  <c r="Y13" i="1"/>
  <c r="Y22" i="1"/>
  <c r="Z4" i="1"/>
  <c r="Z25" i="1"/>
  <c r="Z16" i="1"/>
  <c r="Z11" i="1"/>
  <c r="Z26" i="1"/>
</calcChain>
</file>

<file path=xl/sharedStrings.xml><?xml version="1.0" encoding="utf-8"?>
<sst xmlns="http://schemas.openxmlformats.org/spreadsheetml/2006/main" count="159" uniqueCount="98">
  <si>
    <t>Sample</t>
  </si>
  <si>
    <t>Library Size (all replicates)</t>
  </si>
  <si>
    <t>Percent Genome Mapped</t>
  </si>
  <si>
    <t>miRNA counts</t>
  </si>
  <si>
    <t>siRNA counts</t>
  </si>
  <si>
    <t>piRNA counts</t>
  </si>
  <si>
    <t>Virus counts</t>
  </si>
  <si>
    <t>TE counts</t>
  </si>
  <si>
    <t>Genecentric count</t>
  </si>
  <si>
    <t>Intergenic counts</t>
  </si>
  <si>
    <t>StructureRNA_Derived_siRNA</t>
  </si>
  <si>
    <t>StructureRNA_Derived_piRNA</t>
  </si>
  <si>
    <t>Source</t>
  </si>
  <si>
    <t>AnGam_Sua5b_Mos55</t>
  </si>
  <si>
    <t>AnGam_Sua5b_cells</t>
  </si>
  <si>
    <t>AnGam_experiment_20181221</t>
  </si>
  <si>
    <t>AnGam_Ovary_TN</t>
  </si>
  <si>
    <t>AnGam_Testis_TN</t>
  </si>
  <si>
    <t>AnGam_Mcarc_TN</t>
  </si>
  <si>
    <t>AnGam_WholeFemale_sugar_IB</t>
  </si>
  <si>
    <t>AnGam_GSE50396_Biryukova_BMCGenomics_2015</t>
  </si>
  <si>
    <t>AnGam_WholeFemale_BF_IB</t>
  </si>
  <si>
    <t>AnGam_WholeFemaleAgo1Rnai_IB</t>
  </si>
  <si>
    <t>AnGam_WholeFemaleAgo2Rnai_IB</t>
  </si>
  <si>
    <t>AnGam_WholeFemale_PBInfect_IB</t>
  </si>
  <si>
    <t>AnGam_larvae_testes_TN</t>
  </si>
  <si>
    <t>AnGam_TFN_Larvae_adult_PMC4345017F_Castellano_BMCGenomics_2015</t>
  </si>
  <si>
    <t>AnGam_larvae_ovaries_TN</t>
  </si>
  <si>
    <t>AnGam_adult_testes_TN</t>
  </si>
  <si>
    <t>AnGam_adult_ovaries_sugar_TN</t>
  </si>
  <si>
    <t>AnGam_adult_ovaries_blood_TN</t>
  </si>
  <si>
    <t>AnGam_larvae_male_TN</t>
  </si>
  <si>
    <t>AnGam_larvae_female_TN</t>
  </si>
  <si>
    <t>Sum</t>
  </si>
  <si>
    <t>AnGam_Mos55_JR</t>
  </si>
  <si>
    <t>AnGam_Sua5b_rep2</t>
  </si>
  <si>
    <t>AnGam_experiment_20190320</t>
  </si>
  <si>
    <t>AnGam_Mos55_NL_cells</t>
  </si>
  <si>
    <t>AnGam_Fcarc_TN_rerrun</t>
  </si>
  <si>
    <t>AnGam_experiment_20190320 + AnGam_experiment_20181221 ???</t>
  </si>
  <si>
    <t>AnGam_sRNAs_Biryukova_GSE50396</t>
  </si>
  <si>
    <t>AnGam_sRNAs_Castellano_PMC4345017</t>
  </si>
  <si>
    <t>AnGam_Fcarc_TN_rerun</t>
  </si>
  <si>
    <t>AnGam_Sua5bcells_BetaE</t>
  </si>
  <si>
    <t>AnGam_Mos55-JRcells_BetaE</t>
  </si>
  <si>
    <t>AnGam_Ovary_BetaE</t>
  </si>
  <si>
    <t>AnGam_Testes_BetaE</t>
  </si>
  <si>
    <t>AnGam_sRNA_20190530</t>
  </si>
  <si>
    <t>Table S2.  Metatable of AnGam samples and cell lines, and additional tabs of top Genic and Intergenic piRNA clusters.</t>
  </si>
  <si>
    <t>Curated_range</t>
  </si>
  <si>
    <t>Size</t>
  </si>
  <si>
    <t>Start</t>
  </si>
  <si>
    <t>Stop</t>
  </si>
  <si>
    <t>Ovary_TN</t>
  </si>
  <si>
    <t>Testis_TN</t>
  </si>
  <si>
    <t>Fcarc_TN</t>
  </si>
  <si>
    <t>Mcarc_TN</t>
  </si>
  <si>
    <t xml:space="preserve">Sua5b </t>
  </si>
  <si>
    <t>Mos55_cells</t>
  </si>
  <si>
    <t>Mos55_JR</t>
  </si>
  <si>
    <t>2L:282051-296325</t>
  </si>
  <si>
    <t>2L:1443521-1528526</t>
  </si>
  <si>
    <t>2L:1700651-1925750</t>
  </si>
  <si>
    <t>2L:5079101-5602725</t>
  </si>
  <si>
    <t>2L:5242701-5269800</t>
  </si>
  <si>
    <t>2L:13028401-13046825</t>
  </si>
  <si>
    <t>2L:27468076-27470025</t>
  </si>
  <si>
    <t>2L:40129526-40136575</t>
  </si>
  <si>
    <t>2R:1828401-1829475</t>
  </si>
  <si>
    <t>2R:5816076-5824000</t>
  </si>
  <si>
    <t>2R:57993976-58101075</t>
  </si>
  <si>
    <t>2R:34611876-34622850</t>
  </si>
  <si>
    <t>2R:54564501-54585775</t>
  </si>
  <si>
    <t>2R:54594301-54597025</t>
  </si>
  <si>
    <t>2R:58004551-58101225</t>
  </si>
  <si>
    <t>3L:1175301-1184425</t>
  </si>
  <si>
    <t>3L:20849534-20869320</t>
  </si>
  <si>
    <t>3L:21088951-21096150</t>
  </si>
  <si>
    <t>3L:25711951-25714650</t>
  </si>
  <si>
    <t>3L:20849351-20868725</t>
  </si>
  <si>
    <t>3L:21088151-21096900</t>
  </si>
  <si>
    <t>3L:25711926-25714650</t>
  </si>
  <si>
    <t>3R:9174826-9178000</t>
  </si>
  <si>
    <t>3R:34671451-34675525</t>
  </si>
  <si>
    <t>3R:34679851-34687625</t>
  </si>
  <si>
    <t>3R:52689001-52698800</t>
  </si>
  <si>
    <t>X:3306051-3327850</t>
  </si>
  <si>
    <t>X:3337501-3345250</t>
  </si>
  <si>
    <t>X:11628476-11651425</t>
  </si>
  <si>
    <t>X:12989726-12993850</t>
  </si>
  <si>
    <t>X:14970851-14976000</t>
  </si>
  <si>
    <t>X:21526676-21557200</t>
  </si>
  <si>
    <t>X:21721401-21766175</t>
  </si>
  <si>
    <t>X:22976601-23002825</t>
  </si>
  <si>
    <t>X:23378601-23388350</t>
  </si>
  <si>
    <t>X:24283451-24296925</t>
  </si>
  <si>
    <t>X:24366926-24392000</t>
  </si>
  <si>
    <t>Average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</si>
</sst>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 applyAlignment="1">
      <alignment vertical="center"/>
    </xf>
    <xf numFmtId="0" fontId="18" fillId="0" borderId="0" xfId="0" applyFont="1" applyFill="1"/>
    <xf numFmtId="0" fontId="16" fillId="0" borderId="10" xfId="0" applyFont="1" applyBorder="1" applyAlignment="1">
      <alignment wrapText="1"/>
    </xf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0" fillId="0" borderId="10" xfId="0" applyBorder="1"/>
    <xf numFmtId="168" fontId="0" fillId="0" borderId="10" xfId="0" applyNumberFormat="1" applyBorder="1"/>
    <xf numFmtId="168" fontId="18" fillId="0" borderId="10" xfId="0" applyNumberFormat="1" applyFont="1" applyBorder="1"/>
    <xf numFmtId="0" fontId="20" fillId="0" borderId="10" xfId="0" applyFont="1" applyFill="1" applyBorder="1" applyAlignment="1">
      <alignment wrapText="1"/>
    </xf>
    <xf numFmtId="168" fontId="21" fillId="0" borderId="10" xfId="0" applyNumberFormat="1" applyFont="1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zoomScale="85" zoomScaleNormal="85" workbookViewId="0"/>
  </sheetViews>
  <sheetFormatPr defaultColWidth="10.6640625" defaultRowHeight="15.5" x14ac:dyDescent="0.35"/>
  <cols>
    <col min="1" max="1" width="39.83203125" customWidth="1"/>
    <col min="2" max="2" width="11.33203125" bestFit="1" customWidth="1"/>
    <col min="3" max="11" width="10.75" bestFit="1" customWidth="1"/>
    <col min="12" max="12" width="9.75" customWidth="1"/>
    <col min="15" max="15" width="18.6640625" customWidth="1"/>
    <col min="17" max="17" width="15.33203125" customWidth="1"/>
    <col min="18" max="18" width="14.33203125" customWidth="1"/>
    <col min="19" max="19" width="39.83203125" customWidth="1"/>
    <col min="20" max="22" width="10.75" bestFit="1" customWidth="1"/>
    <col min="23" max="23" width="15.08203125" bestFit="1" customWidth="1"/>
    <col min="24" max="28" width="10.75" bestFit="1" customWidth="1"/>
  </cols>
  <sheetData>
    <row r="1" spans="1:28" x14ac:dyDescent="0.35">
      <c r="A1" s="1" t="s">
        <v>48</v>
      </c>
    </row>
    <row r="3" spans="1:28" ht="46.5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/>
      <c r="O3" s="3"/>
      <c r="P3" s="3"/>
      <c r="Q3" s="3"/>
      <c r="R3" s="3" t="s">
        <v>33</v>
      </c>
      <c r="S3" s="3" t="s">
        <v>0</v>
      </c>
      <c r="T3" s="3" t="s">
        <v>3</v>
      </c>
      <c r="U3" s="3" t="s">
        <v>4</v>
      </c>
      <c r="V3" s="3" t="s">
        <v>5</v>
      </c>
      <c r="W3" s="3" t="s">
        <v>6</v>
      </c>
      <c r="X3" s="3" t="s">
        <v>7</v>
      </c>
      <c r="Y3" s="3" t="s">
        <v>8</v>
      </c>
      <c r="Z3" s="3" t="s">
        <v>9</v>
      </c>
      <c r="AA3" s="3" t="s">
        <v>10</v>
      </c>
      <c r="AB3" s="3" t="s">
        <v>11</v>
      </c>
    </row>
    <row r="4" spans="1:28" s="2" customFormat="1" x14ac:dyDescent="0.35">
      <c r="A4" s="4" t="s">
        <v>14</v>
      </c>
      <c r="B4" s="4">
        <v>13684837</v>
      </c>
      <c r="C4" s="4">
        <v>0.67</v>
      </c>
      <c r="D4" s="4">
        <v>172251</v>
      </c>
      <c r="E4" s="4">
        <v>541352</v>
      </c>
      <c r="F4" s="4">
        <v>756233</v>
      </c>
      <c r="G4" s="4">
        <v>1507</v>
      </c>
      <c r="H4" s="4">
        <v>32200</v>
      </c>
      <c r="I4" s="4">
        <v>80345</v>
      </c>
      <c r="J4" s="4">
        <v>76056</v>
      </c>
      <c r="K4" s="4">
        <v>326030</v>
      </c>
      <c r="L4" s="4">
        <v>94546</v>
      </c>
      <c r="M4" s="4" t="s">
        <v>13</v>
      </c>
      <c r="N4" s="4"/>
      <c r="O4" s="4"/>
      <c r="P4" s="4"/>
      <c r="Q4" s="4"/>
      <c r="R4" s="4">
        <f t="shared" ref="R4:R10" si="0">SUM(D4:L4)</f>
        <v>2080520</v>
      </c>
      <c r="S4" s="4" t="s">
        <v>14</v>
      </c>
      <c r="T4" s="4">
        <f t="shared" ref="T4:AB7" si="1">D4/$R4</f>
        <v>8.2792282698556124E-2</v>
      </c>
      <c r="U4" s="4">
        <f t="shared" si="1"/>
        <v>0.26020033453175168</v>
      </c>
      <c r="V4" s="4">
        <f t="shared" si="1"/>
        <v>0.36348268702055253</v>
      </c>
      <c r="W4" s="4">
        <f t="shared" si="1"/>
        <v>7.2433814623267261E-4</v>
      </c>
      <c r="X4" s="4">
        <f t="shared" si="1"/>
        <v>1.5476900005767789E-2</v>
      </c>
      <c r="Y4" s="4">
        <f t="shared" si="1"/>
        <v>3.8617749408801645E-2</v>
      </c>
      <c r="Z4" s="4">
        <f t="shared" si="1"/>
        <v>3.6556245553996114E-2</v>
      </c>
      <c r="AA4" s="4">
        <f t="shared" si="1"/>
        <v>0.15670601580374138</v>
      </c>
      <c r="AB4" s="4">
        <f t="shared" si="1"/>
        <v>4.5443446830600046E-2</v>
      </c>
    </row>
    <row r="5" spans="1:28" s="2" customFormat="1" x14ac:dyDescent="0.35">
      <c r="A5" s="5" t="s">
        <v>35</v>
      </c>
      <c r="B5" s="4">
        <v>8422050</v>
      </c>
      <c r="C5" s="4">
        <v>0.92</v>
      </c>
      <c r="D5" s="4">
        <v>396530</v>
      </c>
      <c r="E5" s="4">
        <v>205610</v>
      </c>
      <c r="F5" s="4">
        <v>334205</v>
      </c>
      <c r="G5" s="4">
        <v>137035</v>
      </c>
      <c r="H5" s="4">
        <v>58426</v>
      </c>
      <c r="I5" s="4">
        <v>65884</v>
      </c>
      <c r="J5" s="4">
        <v>173443</v>
      </c>
      <c r="K5" s="4">
        <v>9028</v>
      </c>
      <c r="L5" s="4">
        <v>3913</v>
      </c>
      <c r="M5" s="4" t="s">
        <v>36</v>
      </c>
      <c r="N5" s="4"/>
      <c r="O5" s="4"/>
      <c r="P5" s="4"/>
      <c r="Q5" s="4"/>
      <c r="R5" s="4">
        <f>SUM(D5:L5)</f>
        <v>1384074</v>
      </c>
      <c r="S5" s="5" t="s">
        <v>35</v>
      </c>
      <c r="T5" s="4">
        <f t="shared" ref="T5:AB5" si="2">D5/$R5</f>
        <v>0.28649479724349997</v>
      </c>
      <c r="U5" s="4">
        <f t="shared" si="2"/>
        <v>0.14855419580166956</v>
      </c>
      <c r="V5" s="4">
        <f t="shared" si="2"/>
        <v>0.24146469047175223</v>
      </c>
      <c r="W5" s="4">
        <f t="shared" si="2"/>
        <v>9.9008434520119593E-2</v>
      </c>
      <c r="X5" s="4">
        <f t="shared" si="2"/>
        <v>4.2213060862352735E-2</v>
      </c>
      <c r="Y5" s="4">
        <f t="shared" si="2"/>
        <v>4.760150107580953E-2</v>
      </c>
      <c r="Z5" s="4">
        <f t="shared" si="2"/>
        <v>0.12531338642298026</v>
      </c>
      <c r="AA5" s="4">
        <f t="shared" si="2"/>
        <v>6.5227726263191134E-3</v>
      </c>
      <c r="AB5" s="4">
        <f t="shared" si="2"/>
        <v>2.8271609754969749E-3</v>
      </c>
    </row>
    <row r="6" spans="1:28" s="2" customFormat="1" ht="15" customHeight="1" x14ac:dyDescent="0.35">
      <c r="A6" s="4" t="s">
        <v>37</v>
      </c>
      <c r="B6" s="4">
        <v>12860376</v>
      </c>
      <c r="C6" s="4">
        <v>0.92</v>
      </c>
      <c r="D6" s="4">
        <v>392846</v>
      </c>
      <c r="E6" s="4">
        <v>150632</v>
      </c>
      <c r="F6" s="4">
        <v>464900</v>
      </c>
      <c r="G6" s="4">
        <v>783</v>
      </c>
      <c r="H6" s="4">
        <v>118904</v>
      </c>
      <c r="I6" s="4">
        <v>47594</v>
      </c>
      <c r="J6" s="4">
        <v>359851</v>
      </c>
      <c r="K6" s="4">
        <v>2277</v>
      </c>
      <c r="L6" s="4">
        <v>1657</v>
      </c>
      <c r="M6" s="4" t="s">
        <v>13</v>
      </c>
      <c r="N6" s="4"/>
      <c r="O6" s="4"/>
      <c r="P6" s="4"/>
      <c r="Q6" s="4"/>
      <c r="R6" s="4">
        <f>SUM(D6:L6)</f>
        <v>1539444</v>
      </c>
      <c r="S6" s="4" t="s">
        <v>37</v>
      </c>
      <c r="T6" s="4">
        <f t="shared" ref="T6:AB6" si="3">D6/$R6</f>
        <v>0.2551869376216348</v>
      </c>
      <c r="U6" s="4">
        <f t="shared" si="3"/>
        <v>9.7848314066637049E-2</v>
      </c>
      <c r="V6" s="4">
        <f t="shared" si="3"/>
        <v>0.3019921478144057</v>
      </c>
      <c r="W6" s="4">
        <f t="shared" si="3"/>
        <v>5.086251919524192E-4</v>
      </c>
      <c r="X6" s="4">
        <f t="shared" si="3"/>
        <v>7.7238275637178097E-2</v>
      </c>
      <c r="Y6" s="4">
        <f t="shared" si="3"/>
        <v>3.0916356814538234E-2</v>
      </c>
      <c r="Z6" s="4">
        <f t="shared" si="3"/>
        <v>0.23375387477556833</v>
      </c>
      <c r="AA6" s="4">
        <f t="shared" si="3"/>
        <v>1.4791054432639317E-3</v>
      </c>
      <c r="AB6" s="4">
        <f t="shared" si="3"/>
        <v>1.0763626348214031E-3</v>
      </c>
    </row>
    <row r="7" spans="1:28" s="2" customFormat="1" x14ac:dyDescent="0.35">
      <c r="A7" s="5" t="s">
        <v>34</v>
      </c>
      <c r="B7" s="4">
        <v>3394477</v>
      </c>
      <c r="C7" s="4">
        <v>0.9</v>
      </c>
      <c r="D7" s="4">
        <v>341940</v>
      </c>
      <c r="E7" s="4">
        <v>140123</v>
      </c>
      <c r="F7" s="4">
        <v>450430</v>
      </c>
      <c r="G7" s="4">
        <v>53205</v>
      </c>
      <c r="H7" s="4">
        <v>115192</v>
      </c>
      <c r="I7" s="4">
        <v>54163</v>
      </c>
      <c r="J7" s="4">
        <v>338695</v>
      </c>
      <c r="K7" s="4">
        <v>6382</v>
      </c>
      <c r="L7" s="4">
        <v>4718</v>
      </c>
      <c r="M7" s="4" t="s">
        <v>36</v>
      </c>
      <c r="N7" s="4"/>
      <c r="O7" s="4"/>
      <c r="P7" s="4"/>
      <c r="Q7" s="4"/>
      <c r="R7" s="4">
        <f t="shared" si="0"/>
        <v>1504848</v>
      </c>
      <c r="S7" s="5" t="s">
        <v>34</v>
      </c>
      <c r="T7" s="4">
        <f t="shared" si="1"/>
        <v>0.22722560683869733</v>
      </c>
      <c r="U7" s="4">
        <f t="shared" ref="U7" si="4">E7/$R7</f>
        <v>9.3114387632505083E-2</v>
      </c>
      <c r="V7" s="4">
        <f t="shared" ref="V7" si="5">F7/$R7</f>
        <v>0.29931926679638077</v>
      </c>
      <c r="W7" s="4">
        <f t="shared" ref="W7" si="6">G7/$R7</f>
        <v>3.5355730279735896E-2</v>
      </c>
      <c r="X7" s="4">
        <f t="shared" ref="X7" si="7">H7/$R7</f>
        <v>7.6547265903267311E-2</v>
      </c>
      <c r="Y7" s="4">
        <f t="shared" ref="Y7" si="8">I7/$R7</f>
        <v>3.5992339425642991E-2</v>
      </c>
      <c r="Z7" s="4">
        <f t="shared" ref="Z7" si="9">J7/$R7</f>
        <v>0.22506924287369887</v>
      </c>
      <c r="AA7" s="4">
        <f t="shared" ref="AA7" si="10">K7/$R7</f>
        <v>4.2409598843205429E-3</v>
      </c>
      <c r="AB7" s="4">
        <f t="shared" ref="AB7" si="11">L7/$R7</f>
        <v>3.1352003657512252E-3</v>
      </c>
    </row>
    <row r="8" spans="1:28" s="2" customFormat="1" x14ac:dyDescent="0.3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4"/>
      <c r="U8" s="4"/>
      <c r="V8" s="4"/>
      <c r="W8" s="4"/>
      <c r="X8" s="4"/>
      <c r="Y8" s="4"/>
      <c r="Z8" s="4"/>
      <c r="AA8" s="4"/>
      <c r="AB8" s="4"/>
    </row>
    <row r="9" spans="1:28" s="2" customFormat="1" x14ac:dyDescent="0.3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4"/>
      <c r="U9" s="4"/>
      <c r="V9" s="4"/>
      <c r="W9" s="4"/>
      <c r="X9" s="4"/>
      <c r="Y9" s="4"/>
      <c r="Z9" s="4"/>
      <c r="AA9" s="4"/>
      <c r="AB9" s="4"/>
    </row>
    <row r="10" spans="1:28" s="2" customFormat="1" x14ac:dyDescent="0.35">
      <c r="A10" s="4" t="s">
        <v>19</v>
      </c>
      <c r="B10" s="4">
        <v>32172525</v>
      </c>
      <c r="C10" s="4">
        <v>0.94</v>
      </c>
      <c r="D10" s="4">
        <v>299129</v>
      </c>
      <c r="E10" s="4">
        <v>140925</v>
      </c>
      <c r="F10" s="4">
        <v>562630</v>
      </c>
      <c r="G10" s="4">
        <v>6</v>
      </c>
      <c r="H10" s="4">
        <v>138170</v>
      </c>
      <c r="I10" s="4">
        <v>101141</v>
      </c>
      <c r="J10" s="4">
        <v>280334</v>
      </c>
      <c r="K10" s="4">
        <v>92399</v>
      </c>
      <c r="L10" s="4">
        <v>19691</v>
      </c>
      <c r="M10" s="4" t="s">
        <v>40</v>
      </c>
      <c r="N10" s="4"/>
      <c r="O10" s="4"/>
      <c r="P10" s="4" t="s">
        <v>20</v>
      </c>
      <c r="Q10" s="4"/>
      <c r="R10" s="4">
        <f t="shared" si="0"/>
        <v>1634425</v>
      </c>
      <c r="S10" s="4" t="s">
        <v>19</v>
      </c>
      <c r="T10" s="4">
        <f t="shared" ref="T10:T20" si="12">D10/$R10</f>
        <v>0.18301788090612905</v>
      </c>
      <c r="U10" s="4">
        <f t="shared" ref="U10:U20" si="13">E10/$R10</f>
        <v>8.6222983618091983E-2</v>
      </c>
      <c r="V10" s="4">
        <f t="shared" ref="V10:V20" si="14">F10/$R10</f>
        <v>0.34423726998791626</v>
      </c>
      <c r="W10" s="4">
        <f t="shared" ref="W10:W20" si="15">G10/$R10</f>
        <v>3.671015800663842E-6</v>
      </c>
      <c r="X10" s="4">
        <f t="shared" ref="X10:X20" si="16">H10/$R10</f>
        <v>8.4537375529620512E-2</v>
      </c>
      <c r="Y10" s="4">
        <f t="shared" ref="Y10:Y20" si="17">I10/$R10</f>
        <v>6.188170151582361E-2</v>
      </c>
      <c r="Z10" s="4">
        <f t="shared" ref="Z10:Z20" si="18">J10/$R10</f>
        <v>0.17151842391054958</v>
      </c>
      <c r="AA10" s="4">
        <f t="shared" ref="AA10:AA20" si="19">K10/$R10</f>
        <v>5.653303149425639E-2</v>
      </c>
      <c r="AB10" s="4">
        <f t="shared" ref="AB10:AB20" si="20">L10/$R10</f>
        <v>1.2047662021811952E-2</v>
      </c>
    </row>
    <row r="11" spans="1:28" s="2" customFormat="1" x14ac:dyDescent="0.35">
      <c r="A11" s="4" t="s">
        <v>21</v>
      </c>
      <c r="B11" s="4">
        <v>29924502</v>
      </c>
      <c r="C11" s="4">
        <v>0.73</v>
      </c>
      <c r="D11" s="4">
        <v>140603</v>
      </c>
      <c r="E11" s="4">
        <v>462295</v>
      </c>
      <c r="F11" s="4">
        <v>474596</v>
      </c>
      <c r="G11" s="4">
        <v>130</v>
      </c>
      <c r="H11" s="4">
        <v>43965</v>
      </c>
      <c r="I11" s="4">
        <v>50967</v>
      </c>
      <c r="J11" s="4">
        <v>82183</v>
      </c>
      <c r="K11" s="4">
        <v>194119</v>
      </c>
      <c r="L11" s="4">
        <v>31594</v>
      </c>
      <c r="M11" s="4" t="s">
        <v>40</v>
      </c>
      <c r="N11" s="4"/>
      <c r="O11" s="4"/>
      <c r="P11" s="4" t="s">
        <v>20</v>
      </c>
      <c r="Q11" s="4"/>
      <c r="R11" s="4">
        <f t="shared" ref="R11:R20" si="21">SUM(D11:L11)</f>
        <v>1480452</v>
      </c>
      <c r="S11" s="4" t="s">
        <v>21</v>
      </c>
      <c r="T11" s="4">
        <f t="shared" si="12"/>
        <v>9.4973021752816036E-2</v>
      </c>
      <c r="U11" s="4">
        <f t="shared" si="13"/>
        <v>0.31226611872590265</v>
      </c>
      <c r="V11" s="4">
        <f t="shared" si="14"/>
        <v>0.32057506761448529</v>
      </c>
      <c r="W11" s="4">
        <f t="shared" si="15"/>
        <v>8.7811019877713018E-5</v>
      </c>
      <c r="X11" s="4">
        <f t="shared" si="16"/>
        <v>2.969701145325887E-2</v>
      </c>
      <c r="Y11" s="4">
        <f t="shared" si="17"/>
        <v>3.4426648077749228E-2</v>
      </c>
      <c r="Z11" s="4">
        <f t="shared" si="18"/>
        <v>5.5512100358539151E-2</v>
      </c>
      <c r="AA11" s="4">
        <f t="shared" si="19"/>
        <v>0.13112144128955211</v>
      </c>
      <c r="AB11" s="4">
        <f t="shared" si="20"/>
        <v>2.1340779707818964E-2</v>
      </c>
    </row>
    <row r="12" spans="1:28" s="2" customFormat="1" x14ac:dyDescent="0.35">
      <c r="A12" s="4" t="s">
        <v>22</v>
      </c>
      <c r="B12" s="4">
        <v>8974054</v>
      </c>
      <c r="C12" s="4">
        <v>0.97</v>
      </c>
      <c r="D12" s="4">
        <v>139487</v>
      </c>
      <c r="E12" s="4">
        <v>337355</v>
      </c>
      <c r="F12" s="4">
        <v>288964</v>
      </c>
      <c r="G12" s="4">
        <v>8</v>
      </c>
      <c r="H12" s="4">
        <v>14604</v>
      </c>
      <c r="I12" s="4">
        <v>834947</v>
      </c>
      <c r="J12" s="4">
        <v>35422</v>
      </c>
      <c r="K12" s="4">
        <v>78709</v>
      </c>
      <c r="L12" s="4">
        <v>17240</v>
      </c>
      <c r="M12" s="4" t="s">
        <v>40</v>
      </c>
      <c r="N12" s="4"/>
      <c r="O12" s="4"/>
      <c r="P12" s="4" t="s">
        <v>20</v>
      </c>
      <c r="Q12" s="4"/>
      <c r="R12" s="4">
        <f t="shared" si="21"/>
        <v>1746736</v>
      </c>
      <c r="S12" s="4" t="s">
        <v>22</v>
      </c>
      <c r="T12" s="4">
        <f t="shared" si="12"/>
        <v>7.9855799617114434E-2</v>
      </c>
      <c r="U12" s="4">
        <f t="shared" si="13"/>
        <v>0.19313450916452171</v>
      </c>
      <c r="V12" s="4">
        <f t="shared" si="14"/>
        <v>0.1654308378598712</v>
      </c>
      <c r="W12" s="4">
        <f t="shared" si="15"/>
        <v>4.5799708713852578E-6</v>
      </c>
      <c r="X12" s="4">
        <f t="shared" si="16"/>
        <v>8.3607368257137878E-3</v>
      </c>
      <c r="Y12" s="4">
        <f t="shared" si="17"/>
        <v>0.47800411739381338</v>
      </c>
      <c r="Z12" s="4">
        <f t="shared" si="18"/>
        <v>2.0278966025776075E-2</v>
      </c>
      <c r="AA12" s="4">
        <f t="shared" si="19"/>
        <v>4.5060615914482786E-2</v>
      </c>
      <c r="AB12" s="4">
        <f t="shared" si="20"/>
        <v>9.8698372278352309E-3</v>
      </c>
    </row>
    <row r="13" spans="1:28" s="2" customFormat="1" x14ac:dyDescent="0.35">
      <c r="A13" s="4" t="s">
        <v>23</v>
      </c>
      <c r="B13" s="4">
        <v>23573350</v>
      </c>
      <c r="C13" s="4">
        <v>0.93</v>
      </c>
      <c r="D13" s="4">
        <v>286059</v>
      </c>
      <c r="E13" s="4">
        <v>217210</v>
      </c>
      <c r="F13" s="4">
        <v>423744</v>
      </c>
      <c r="G13" s="4">
        <v>6</v>
      </c>
      <c r="H13" s="4">
        <v>67019</v>
      </c>
      <c r="I13" s="4">
        <v>226919</v>
      </c>
      <c r="J13" s="4">
        <v>131759</v>
      </c>
      <c r="K13" s="4">
        <v>100112</v>
      </c>
      <c r="L13" s="4">
        <v>19929</v>
      </c>
      <c r="M13" s="4" t="s">
        <v>40</v>
      </c>
      <c r="N13" s="4"/>
      <c r="O13" s="4"/>
      <c r="P13" s="4" t="s">
        <v>20</v>
      </c>
      <c r="Q13" s="4"/>
      <c r="R13" s="4">
        <f t="shared" si="21"/>
        <v>1472757</v>
      </c>
      <c r="S13" s="4" t="s">
        <v>23</v>
      </c>
      <c r="T13" s="4">
        <f t="shared" si="12"/>
        <v>0.19423367194995508</v>
      </c>
      <c r="U13" s="4">
        <f t="shared" si="13"/>
        <v>0.14748529458695495</v>
      </c>
      <c r="V13" s="4">
        <f t="shared" si="14"/>
        <v>0.28772159969363581</v>
      </c>
      <c r="W13" s="4">
        <f t="shared" si="15"/>
        <v>4.073991839794345E-6</v>
      </c>
      <c r="X13" s="4">
        <f t="shared" si="16"/>
        <v>4.5505809851862866E-2</v>
      </c>
      <c r="Y13" s="4">
        <f t="shared" si="17"/>
        <v>0.15407769238238217</v>
      </c>
      <c r="Z13" s="4">
        <f t="shared" si="18"/>
        <v>8.946418180324385E-2</v>
      </c>
      <c r="AA13" s="4">
        <f t="shared" si="19"/>
        <v>6.7975911844248574E-2</v>
      </c>
      <c r="AB13" s="4">
        <f t="shared" si="20"/>
        <v>1.3531763895876917E-2</v>
      </c>
    </row>
    <row r="14" spans="1:28" s="2" customFormat="1" x14ac:dyDescent="0.35">
      <c r="A14" s="4" t="s">
        <v>24</v>
      </c>
      <c r="B14" s="4">
        <v>41583849</v>
      </c>
      <c r="C14" s="4">
        <v>0.77</v>
      </c>
      <c r="D14" s="4">
        <v>160999</v>
      </c>
      <c r="E14" s="4">
        <v>257768</v>
      </c>
      <c r="F14" s="4">
        <v>794369</v>
      </c>
      <c r="G14" s="4">
        <v>27</v>
      </c>
      <c r="H14" s="4">
        <v>129954</v>
      </c>
      <c r="I14" s="4">
        <v>159978</v>
      </c>
      <c r="J14" s="4">
        <v>222441</v>
      </c>
      <c r="K14" s="4">
        <v>55589</v>
      </c>
      <c r="L14" s="4">
        <v>17484</v>
      </c>
      <c r="M14" s="4" t="s">
        <v>40</v>
      </c>
      <c r="N14" s="4"/>
      <c r="O14" s="4"/>
      <c r="P14" s="4" t="s">
        <v>20</v>
      </c>
      <c r="Q14" s="4"/>
      <c r="R14" s="4">
        <f t="shared" si="21"/>
        <v>1798609</v>
      </c>
      <c r="S14" s="4" t="s">
        <v>24</v>
      </c>
      <c r="T14" s="4">
        <f t="shared" si="12"/>
        <v>8.9513062594482731E-2</v>
      </c>
      <c r="U14" s="4">
        <f t="shared" si="13"/>
        <v>0.14331519524254577</v>
      </c>
      <c r="V14" s="4">
        <f t="shared" si="14"/>
        <v>0.44165741414615406</v>
      </c>
      <c r="W14" s="4">
        <f t="shared" si="15"/>
        <v>1.5011600631376802E-5</v>
      </c>
      <c r="X14" s="4">
        <f t="shared" si="16"/>
        <v>7.2252501794442259E-2</v>
      </c>
      <c r="Y14" s="4">
        <f t="shared" si="17"/>
        <v>8.8945401696533269E-2</v>
      </c>
      <c r="Z14" s="4">
        <f t="shared" si="18"/>
        <v>0.12367390577941065</v>
      </c>
      <c r="AA14" s="4">
        <f t="shared" si="19"/>
        <v>3.0906661759170558E-2</v>
      </c>
      <c r="AB14" s="4">
        <f t="shared" si="20"/>
        <v>9.720845386629335E-3</v>
      </c>
    </row>
    <row r="15" spans="1:28" s="2" customFormat="1" x14ac:dyDescent="0.35">
      <c r="A15" s="4" t="s">
        <v>31</v>
      </c>
      <c r="B15" s="4">
        <v>20027916</v>
      </c>
      <c r="C15" s="4">
        <v>0.98</v>
      </c>
      <c r="D15" s="4">
        <v>11437</v>
      </c>
      <c r="E15" s="4">
        <v>216204</v>
      </c>
      <c r="F15" s="4">
        <v>442868</v>
      </c>
      <c r="G15" s="4">
        <v>55</v>
      </c>
      <c r="H15" s="4">
        <v>1223</v>
      </c>
      <c r="I15" s="4">
        <v>89181</v>
      </c>
      <c r="J15" s="4">
        <v>8358</v>
      </c>
      <c r="K15" s="4">
        <v>270267</v>
      </c>
      <c r="L15" s="4">
        <v>50845</v>
      </c>
      <c r="M15" s="4" t="s">
        <v>41</v>
      </c>
      <c r="N15" s="4"/>
      <c r="O15" s="4"/>
      <c r="P15" s="4" t="s">
        <v>26</v>
      </c>
      <c r="Q15" s="4"/>
      <c r="R15" s="4">
        <f>SUM(D15:L15)</f>
        <v>1090438</v>
      </c>
      <c r="S15" s="4" t="s">
        <v>31</v>
      </c>
      <c r="T15" s="4">
        <f t="shared" ref="T15:AB15" si="22">D15/$R15</f>
        <v>1.0488445927232909E-2</v>
      </c>
      <c r="U15" s="4">
        <f t="shared" si="22"/>
        <v>0.19827262072671714</v>
      </c>
      <c r="V15" s="4">
        <f t="shared" si="22"/>
        <v>0.40613771713751723</v>
      </c>
      <c r="W15" s="4">
        <f t="shared" si="22"/>
        <v>5.0438447669652014E-5</v>
      </c>
      <c r="X15" s="4">
        <f t="shared" si="22"/>
        <v>1.1215676636360801E-3</v>
      </c>
      <c r="Y15" s="4">
        <f t="shared" si="22"/>
        <v>8.1784567302313385E-2</v>
      </c>
      <c r="Z15" s="4">
        <f t="shared" si="22"/>
        <v>7.6648099204173004E-3</v>
      </c>
      <c r="AA15" s="4">
        <f t="shared" si="22"/>
        <v>0.24785178066061528</v>
      </c>
      <c r="AB15" s="4">
        <f t="shared" si="22"/>
        <v>4.6628052213881027E-2</v>
      </c>
    </row>
    <row r="16" spans="1:28" s="2" customFormat="1" x14ac:dyDescent="0.35">
      <c r="A16" s="4" t="s">
        <v>25</v>
      </c>
      <c r="B16" s="4">
        <v>62713423</v>
      </c>
      <c r="C16" s="4">
        <v>0.94</v>
      </c>
      <c r="D16" s="4">
        <v>23637</v>
      </c>
      <c r="E16" s="4">
        <v>92925</v>
      </c>
      <c r="F16" s="4">
        <v>625297</v>
      </c>
      <c r="G16" s="4">
        <v>10</v>
      </c>
      <c r="H16" s="4">
        <v>8396</v>
      </c>
      <c r="I16" s="4">
        <v>205397</v>
      </c>
      <c r="J16" s="4">
        <v>21521</v>
      </c>
      <c r="K16" s="4">
        <v>121963</v>
      </c>
      <c r="L16" s="4">
        <v>49240</v>
      </c>
      <c r="M16" s="4" t="s">
        <v>41</v>
      </c>
      <c r="N16" s="4"/>
      <c r="O16" s="4"/>
      <c r="P16" s="4" t="s">
        <v>26</v>
      </c>
      <c r="Q16" s="4"/>
      <c r="R16" s="4">
        <f t="shared" si="21"/>
        <v>1148386</v>
      </c>
      <c r="S16" s="4" t="s">
        <v>25</v>
      </c>
      <c r="T16" s="4">
        <f t="shared" si="12"/>
        <v>2.0582800556607272E-2</v>
      </c>
      <c r="U16" s="4">
        <f t="shared" si="13"/>
        <v>8.0917914359805845E-2</v>
      </c>
      <c r="V16" s="4">
        <f t="shared" si="14"/>
        <v>0.54450071665798783</v>
      </c>
      <c r="W16" s="4">
        <f t="shared" si="15"/>
        <v>8.7078734850477112E-6</v>
      </c>
      <c r="X16" s="4">
        <f t="shared" si="16"/>
        <v>7.311130578046058E-3</v>
      </c>
      <c r="Y16" s="4">
        <f t="shared" si="17"/>
        <v>0.17885710902083446</v>
      </c>
      <c r="Z16" s="4">
        <f t="shared" si="18"/>
        <v>1.8740214527171176E-2</v>
      </c>
      <c r="AA16" s="4">
        <f t="shared" si="19"/>
        <v>0.10620383738568739</v>
      </c>
      <c r="AB16" s="4">
        <f t="shared" si="20"/>
        <v>4.2877569040374923E-2</v>
      </c>
    </row>
    <row r="17" spans="1:28" s="2" customFormat="1" x14ac:dyDescent="0.35">
      <c r="A17" s="4" t="s">
        <v>32</v>
      </c>
      <c r="B17" s="4">
        <v>25397349</v>
      </c>
      <c r="C17" s="4">
        <v>0.98</v>
      </c>
      <c r="D17" s="4">
        <v>10242</v>
      </c>
      <c r="E17" s="4">
        <v>170657</v>
      </c>
      <c r="F17" s="4">
        <v>475776</v>
      </c>
      <c r="G17" s="4">
        <v>42</v>
      </c>
      <c r="H17" s="4">
        <v>1121</v>
      </c>
      <c r="I17" s="4">
        <v>83634</v>
      </c>
      <c r="J17" s="4">
        <v>7394</v>
      </c>
      <c r="K17" s="4">
        <v>218474</v>
      </c>
      <c r="L17" s="4">
        <v>56167</v>
      </c>
      <c r="M17" s="4" t="s">
        <v>41</v>
      </c>
      <c r="N17" s="4"/>
      <c r="O17" s="4"/>
      <c r="P17" s="4" t="s">
        <v>26</v>
      </c>
      <c r="Q17" s="4"/>
      <c r="R17" s="4">
        <f>SUM(D17:L17)</f>
        <v>1023507</v>
      </c>
      <c r="S17" s="4" t="s">
        <v>32</v>
      </c>
      <c r="T17" s="4">
        <f t="shared" ref="T17:AB18" si="23">D17/$R17</f>
        <v>1.0006770837913175E-2</v>
      </c>
      <c r="U17" s="4">
        <f t="shared" si="23"/>
        <v>0.1667375015510397</v>
      </c>
      <c r="V17" s="4">
        <f t="shared" si="23"/>
        <v>0.46484879927543243</v>
      </c>
      <c r="W17" s="4">
        <f t="shared" si="23"/>
        <v>4.1035381291969667E-5</v>
      </c>
      <c r="X17" s="4">
        <f t="shared" si="23"/>
        <v>1.0952538673404285E-3</v>
      </c>
      <c r="Y17" s="4">
        <f t="shared" si="23"/>
        <v>8.1713168546966461E-2</v>
      </c>
      <c r="Z17" s="4">
        <f t="shared" si="23"/>
        <v>7.2241811731624701E-3</v>
      </c>
      <c r="AA17" s="4">
        <f t="shared" si="23"/>
        <v>0.21345628315194717</v>
      </c>
      <c r="AB17" s="4">
        <f t="shared" si="23"/>
        <v>5.4877006214906203E-2</v>
      </c>
    </row>
    <row r="18" spans="1:28" s="2" customFormat="1" x14ac:dyDescent="0.35">
      <c r="A18" s="4" t="s">
        <v>27</v>
      </c>
      <c r="B18" s="4">
        <v>22823304</v>
      </c>
      <c r="C18" s="4">
        <v>0.96</v>
      </c>
      <c r="D18" s="4">
        <v>27411</v>
      </c>
      <c r="E18" s="4">
        <v>179193</v>
      </c>
      <c r="F18" s="4">
        <v>396808</v>
      </c>
      <c r="G18" s="4">
        <v>8</v>
      </c>
      <c r="H18" s="4">
        <v>4173</v>
      </c>
      <c r="I18" s="4">
        <v>209590</v>
      </c>
      <c r="J18" s="4">
        <v>16014</v>
      </c>
      <c r="K18" s="4">
        <v>199998</v>
      </c>
      <c r="L18" s="4">
        <v>43163</v>
      </c>
      <c r="M18" s="4" t="s">
        <v>41</v>
      </c>
      <c r="N18" s="4"/>
      <c r="O18" s="4"/>
      <c r="P18" s="4" t="s">
        <v>26</v>
      </c>
      <c r="Q18" s="4"/>
      <c r="R18" s="4">
        <f>SUM(D18:L18)</f>
        <v>1076358</v>
      </c>
      <c r="S18" s="4" t="s">
        <v>27</v>
      </c>
      <c r="T18" s="4">
        <f t="shared" si="23"/>
        <v>2.5466434030313335E-2</v>
      </c>
      <c r="U18" s="4">
        <f t="shared" si="23"/>
        <v>0.16648085488285497</v>
      </c>
      <c r="V18" s="4">
        <f t="shared" si="23"/>
        <v>0.3686580115537767</v>
      </c>
      <c r="W18" s="4">
        <f t="shared" si="23"/>
        <v>7.4324713524682312E-6</v>
      </c>
      <c r="X18" s="4">
        <f t="shared" si="23"/>
        <v>3.8769628692312411E-3</v>
      </c>
      <c r="Y18" s="4">
        <f t="shared" si="23"/>
        <v>0.19472145884547706</v>
      </c>
      <c r="Z18" s="4">
        <f t="shared" si="23"/>
        <v>1.4877949529803281E-2</v>
      </c>
      <c r="AA18" s="4">
        <f t="shared" si="23"/>
        <v>0.18580992569386764</v>
      </c>
      <c r="AB18" s="4">
        <f t="shared" si="23"/>
        <v>4.0100970123323282E-2</v>
      </c>
    </row>
    <row r="19" spans="1:28" s="2" customFormat="1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2" customFormat="1" x14ac:dyDescent="0.35">
      <c r="A20" s="4" t="s">
        <v>28</v>
      </c>
      <c r="B20" s="4">
        <v>15517138</v>
      </c>
      <c r="C20" s="4">
        <v>0.97</v>
      </c>
      <c r="D20" s="4">
        <v>23882</v>
      </c>
      <c r="E20" s="4">
        <v>72012</v>
      </c>
      <c r="F20" s="4">
        <v>749224</v>
      </c>
      <c r="G20" s="4">
        <v>14</v>
      </c>
      <c r="H20" s="4">
        <v>184801</v>
      </c>
      <c r="I20" s="4">
        <v>96333</v>
      </c>
      <c r="J20" s="4">
        <v>407141</v>
      </c>
      <c r="K20" s="4">
        <v>74293</v>
      </c>
      <c r="L20" s="4">
        <v>15199</v>
      </c>
      <c r="M20" s="4" t="s">
        <v>41</v>
      </c>
      <c r="N20" s="4"/>
      <c r="O20" s="4"/>
      <c r="P20" s="4" t="s">
        <v>26</v>
      </c>
      <c r="Q20" s="4"/>
      <c r="R20" s="4">
        <f t="shared" si="21"/>
        <v>1622899</v>
      </c>
      <c r="S20" s="4" t="s">
        <v>28</v>
      </c>
      <c r="T20" s="4">
        <f t="shared" si="12"/>
        <v>1.4715641577202279E-2</v>
      </c>
      <c r="U20" s="4">
        <f t="shared" si="13"/>
        <v>4.4372447083891237E-2</v>
      </c>
      <c r="V20" s="4">
        <f t="shared" si="14"/>
        <v>0.46165781111455489</v>
      </c>
      <c r="W20" s="4">
        <f t="shared" si="15"/>
        <v>8.6265380655234857E-6</v>
      </c>
      <c r="X20" s="4">
        <f t="shared" si="16"/>
        <v>0.11387091864620041</v>
      </c>
      <c r="Y20" s="4">
        <f t="shared" si="17"/>
        <v>5.9358592247576711E-2</v>
      </c>
      <c r="Z20" s="4">
        <f t="shared" si="18"/>
        <v>0.25087266675252123</v>
      </c>
      <c r="AA20" s="4">
        <f t="shared" si="19"/>
        <v>4.5777956607281164E-2</v>
      </c>
      <c r="AB20" s="4">
        <f t="shared" si="20"/>
        <v>9.3653394327065324E-3</v>
      </c>
    </row>
    <row r="21" spans="1:28" s="2" customFormat="1" x14ac:dyDescent="0.35">
      <c r="A21" s="4" t="s">
        <v>17</v>
      </c>
      <c r="B21" s="4">
        <v>20098905</v>
      </c>
      <c r="C21" s="4">
        <v>0.96</v>
      </c>
      <c r="D21" s="4">
        <v>13200</v>
      </c>
      <c r="E21" s="4">
        <v>113547</v>
      </c>
      <c r="F21" s="4">
        <v>319818</v>
      </c>
      <c r="G21" s="4">
        <v>149</v>
      </c>
      <c r="H21" s="4">
        <v>91159</v>
      </c>
      <c r="I21" s="4">
        <v>73532</v>
      </c>
      <c r="J21" s="4">
        <v>477591</v>
      </c>
      <c r="K21" s="4">
        <v>30328</v>
      </c>
      <c r="L21" s="4">
        <v>8630</v>
      </c>
      <c r="M21" s="4" t="s">
        <v>15</v>
      </c>
      <c r="N21" s="4"/>
      <c r="O21" s="4"/>
      <c r="P21" s="4"/>
      <c r="Q21" s="4"/>
      <c r="R21" s="4">
        <f>SUM(D21:L21)</f>
        <v>1127954</v>
      </c>
      <c r="S21" s="4" t="s">
        <v>17</v>
      </c>
      <c r="T21" s="4">
        <f t="shared" ref="T21:AB22" si="24">D21/$R21</f>
        <v>1.1702604893461968E-2</v>
      </c>
      <c r="U21" s="4">
        <f t="shared" si="24"/>
        <v>0.10066633923014591</v>
      </c>
      <c r="V21" s="4">
        <f t="shared" si="24"/>
        <v>0.2835381584710015</v>
      </c>
      <c r="W21" s="4">
        <f t="shared" si="24"/>
        <v>1.3209758553983585E-4</v>
      </c>
      <c r="X21" s="4">
        <f t="shared" si="24"/>
        <v>8.0818012082052998E-2</v>
      </c>
      <c r="Y21" s="4">
        <f t="shared" si="24"/>
        <v>6.5190601744397378E-2</v>
      </c>
      <c r="Z21" s="4">
        <f t="shared" si="24"/>
        <v>0.42341354346010562</v>
      </c>
      <c r="AA21" s="4">
        <f t="shared" si="24"/>
        <v>2.6887621303705648E-2</v>
      </c>
      <c r="AB21" s="4">
        <f t="shared" si="24"/>
        <v>7.6510212295891498E-3</v>
      </c>
    </row>
    <row r="22" spans="1:28" s="2" customFormat="1" x14ac:dyDescent="0.35">
      <c r="A22" s="4" t="s">
        <v>18</v>
      </c>
      <c r="B22" s="4">
        <v>17728127</v>
      </c>
      <c r="C22" s="4">
        <v>0.95</v>
      </c>
      <c r="D22" s="4">
        <v>286719</v>
      </c>
      <c r="E22" s="4">
        <v>96841</v>
      </c>
      <c r="F22" s="4">
        <v>183336</v>
      </c>
      <c r="G22" s="4">
        <v>184</v>
      </c>
      <c r="H22" s="4">
        <v>6855</v>
      </c>
      <c r="I22" s="4">
        <v>97111</v>
      </c>
      <c r="J22" s="4">
        <v>61006</v>
      </c>
      <c r="K22" s="4">
        <v>57732</v>
      </c>
      <c r="L22" s="4">
        <v>20421</v>
      </c>
      <c r="M22" s="4" t="s">
        <v>15</v>
      </c>
      <c r="N22" s="4"/>
      <c r="O22" s="4"/>
      <c r="P22" s="4"/>
      <c r="Q22" s="4"/>
      <c r="R22" s="4">
        <f>SUM(D22:L22)</f>
        <v>810205</v>
      </c>
      <c r="S22" s="4" t="s">
        <v>18</v>
      </c>
      <c r="T22" s="4">
        <f t="shared" si="24"/>
        <v>0.35388451071025234</v>
      </c>
      <c r="U22" s="4">
        <f t="shared" si="24"/>
        <v>0.11952653957948914</v>
      </c>
      <c r="V22" s="4">
        <f t="shared" si="24"/>
        <v>0.22628347146709785</v>
      </c>
      <c r="W22" s="4">
        <f t="shared" si="24"/>
        <v>2.27103017137638E-4</v>
      </c>
      <c r="X22" s="4">
        <f t="shared" si="24"/>
        <v>8.4608216439049384E-3</v>
      </c>
      <c r="Y22" s="4">
        <f t="shared" si="24"/>
        <v>0.11985978857202807</v>
      </c>
      <c r="Z22" s="4">
        <f t="shared" si="24"/>
        <v>7.5296992736406221E-2</v>
      </c>
      <c r="AA22" s="4">
        <f t="shared" si="24"/>
        <v>7.1256040137989765E-2</v>
      </c>
      <c r="AB22" s="4">
        <f t="shared" si="24"/>
        <v>2.5204732135694054E-2</v>
      </c>
    </row>
    <row r="23" spans="1:28" s="2" customFormat="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2" customFormat="1" x14ac:dyDescent="0.35">
      <c r="A24" s="4" t="s">
        <v>29</v>
      </c>
      <c r="B24" s="4">
        <v>19970368</v>
      </c>
      <c r="C24" s="4">
        <v>0.97</v>
      </c>
      <c r="D24" s="4">
        <v>44682</v>
      </c>
      <c r="E24" s="4">
        <v>28983</v>
      </c>
      <c r="F24" s="4">
        <v>936967</v>
      </c>
      <c r="G24" s="4">
        <v>0</v>
      </c>
      <c r="H24" s="4">
        <v>356264</v>
      </c>
      <c r="I24" s="4">
        <v>87320</v>
      </c>
      <c r="J24" s="4">
        <v>667177</v>
      </c>
      <c r="K24" s="4">
        <v>4740</v>
      </c>
      <c r="L24" s="4">
        <v>5996</v>
      </c>
      <c r="M24" s="4" t="s">
        <v>41</v>
      </c>
      <c r="N24" s="4"/>
      <c r="O24" s="4"/>
      <c r="P24" s="4" t="s">
        <v>26</v>
      </c>
      <c r="Q24" s="4"/>
      <c r="R24" s="4">
        <f>SUM(D24:L24)</f>
        <v>2132129</v>
      </c>
      <c r="S24" s="4" t="s">
        <v>29</v>
      </c>
      <c r="T24" s="4">
        <f t="shared" ref="T24:AB26" si="25">D24/$R24</f>
        <v>2.0956518109363928E-2</v>
      </c>
      <c r="U24" s="4">
        <f t="shared" si="25"/>
        <v>1.3593455180244723E-2</v>
      </c>
      <c r="V24" s="4">
        <f t="shared" si="25"/>
        <v>0.43945136527855488</v>
      </c>
      <c r="W24" s="4">
        <f t="shared" si="25"/>
        <v>0</v>
      </c>
      <c r="X24" s="4">
        <f t="shared" si="25"/>
        <v>0.16709307926490377</v>
      </c>
      <c r="Y24" s="4">
        <f t="shared" si="25"/>
        <v>4.0954370021701311E-2</v>
      </c>
      <c r="Z24" s="4">
        <f t="shared" si="25"/>
        <v>0.31291586953697453</v>
      </c>
      <c r="AA24" s="4">
        <f t="shared" si="25"/>
        <v>2.2231300263727007E-3</v>
      </c>
      <c r="AB24" s="4">
        <f t="shared" si="25"/>
        <v>2.812212581884117E-3</v>
      </c>
    </row>
    <row r="25" spans="1:28" s="2" customFormat="1" x14ac:dyDescent="0.35">
      <c r="A25" s="4" t="s">
        <v>30</v>
      </c>
      <c r="B25" s="4">
        <v>15376541</v>
      </c>
      <c r="C25" s="4">
        <v>0.97</v>
      </c>
      <c r="D25" s="4">
        <v>37084</v>
      </c>
      <c r="E25" s="4">
        <v>29683</v>
      </c>
      <c r="F25" s="4">
        <v>883286</v>
      </c>
      <c r="G25" s="4">
        <v>0</v>
      </c>
      <c r="H25" s="4">
        <v>275831</v>
      </c>
      <c r="I25" s="4">
        <v>142252</v>
      </c>
      <c r="J25" s="4">
        <v>542454</v>
      </c>
      <c r="K25" s="4">
        <v>8026</v>
      </c>
      <c r="L25" s="4">
        <v>4557</v>
      </c>
      <c r="M25" s="4" t="s">
        <v>41</v>
      </c>
      <c r="N25" s="4"/>
      <c r="O25" s="4"/>
      <c r="P25" s="4" t="s">
        <v>26</v>
      </c>
      <c r="Q25" s="4"/>
      <c r="R25" s="4">
        <f>SUM(D25:L25)</f>
        <v>1923173</v>
      </c>
      <c r="S25" s="4" t="s">
        <v>30</v>
      </c>
      <c r="T25" s="4">
        <f t="shared" si="25"/>
        <v>1.9282716635476892E-2</v>
      </c>
      <c r="U25" s="4">
        <f t="shared" si="25"/>
        <v>1.5434388897930659E-2</v>
      </c>
      <c r="V25" s="4">
        <f t="shared" si="25"/>
        <v>0.45928577408272681</v>
      </c>
      <c r="W25" s="4">
        <f t="shared" si="25"/>
        <v>0</v>
      </c>
      <c r="X25" s="4">
        <f t="shared" si="25"/>
        <v>0.14342495448927373</v>
      </c>
      <c r="Y25" s="4">
        <f t="shared" si="25"/>
        <v>7.3967344591464215E-2</v>
      </c>
      <c r="Z25" s="4">
        <f t="shared" si="25"/>
        <v>0.28206198818307038</v>
      </c>
      <c r="AA25" s="4">
        <f t="shared" si="25"/>
        <v>4.1733115013573921E-3</v>
      </c>
      <c r="AB25" s="4">
        <f t="shared" si="25"/>
        <v>2.3695216186999297E-3</v>
      </c>
    </row>
    <row r="26" spans="1:28" s="2" customFormat="1" x14ac:dyDescent="0.35">
      <c r="A26" s="4" t="s">
        <v>16</v>
      </c>
      <c r="B26" s="4">
        <v>12542540</v>
      </c>
      <c r="C26" s="4">
        <v>0.93</v>
      </c>
      <c r="D26" s="4">
        <v>24755</v>
      </c>
      <c r="E26" s="4">
        <v>53476</v>
      </c>
      <c r="F26" s="4">
        <v>840100</v>
      </c>
      <c r="G26" s="4">
        <v>90</v>
      </c>
      <c r="H26" s="4">
        <v>317084</v>
      </c>
      <c r="I26" s="4">
        <v>70350</v>
      </c>
      <c r="J26" s="4">
        <v>691518</v>
      </c>
      <c r="K26" s="4">
        <v>2729</v>
      </c>
      <c r="L26" s="4">
        <v>1807</v>
      </c>
      <c r="M26" s="4" t="s">
        <v>15</v>
      </c>
      <c r="N26" s="4"/>
      <c r="O26" s="4"/>
      <c r="P26" s="4"/>
      <c r="Q26" s="4"/>
      <c r="R26" s="4">
        <f>SUM(D26:L26)</f>
        <v>2001909</v>
      </c>
      <c r="S26" s="4" t="s">
        <v>16</v>
      </c>
      <c r="T26" s="4">
        <f t="shared" si="25"/>
        <v>1.2365696942268604E-2</v>
      </c>
      <c r="U26" s="4">
        <f t="shared" si="25"/>
        <v>2.6712502915966711E-2</v>
      </c>
      <c r="V26" s="4">
        <f t="shared" si="25"/>
        <v>0.41964944460512443</v>
      </c>
      <c r="W26" s="4">
        <f t="shared" si="25"/>
        <v>4.495708845906582E-5</v>
      </c>
      <c r="X26" s="4">
        <f t="shared" si="25"/>
        <v>0.15839081596616031</v>
      </c>
      <c r="Y26" s="4">
        <f t="shared" si="25"/>
        <v>3.5141457478836451E-2</v>
      </c>
      <c r="Z26" s="4">
        <f t="shared" si="25"/>
        <v>0.34542928774484755</v>
      </c>
      <c r="AA26" s="4">
        <f t="shared" si="25"/>
        <v>1.3631988267198958E-3</v>
      </c>
      <c r="AB26" s="4">
        <f t="shared" si="25"/>
        <v>9.0263843161702152E-4</v>
      </c>
    </row>
    <row r="27" spans="1:28" s="2" customForma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2" customFormat="1" x14ac:dyDescent="0.35">
      <c r="A28" s="4" t="s">
        <v>42</v>
      </c>
      <c r="B28" s="4">
        <v>2638667</v>
      </c>
      <c r="C28" s="4">
        <v>0.94</v>
      </c>
      <c r="D28" s="4">
        <v>236191</v>
      </c>
      <c r="E28" s="4">
        <v>101259</v>
      </c>
      <c r="F28" s="4">
        <v>144435</v>
      </c>
      <c r="G28" s="4">
        <v>2187</v>
      </c>
      <c r="H28" s="4">
        <v>12313</v>
      </c>
      <c r="I28" s="4">
        <v>92103</v>
      </c>
      <c r="J28" s="4">
        <v>111619</v>
      </c>
      <c r="K28" s="4">
        <v>32292</v>
      </c>
      <c r="L28" s="4">
        <v>9282</v>
      </c>
      <c r="M28" s="4" t="s">
        <v>39</v>
      </c>
      <c r="N28" s="4"/>
      <c r="O28" s="4"/>
      <c r="P28" s="4"/>
      <c r="Q28" s="4"/>
      <c r="R28" s="4">
        <f>SUM(D28:L28)</f>
        <v>741681</v>
      </c>
      <c r="S28" s="4" t="s">
        <v>38</v>
      </c>
      <c r="T28" s="4">
        <f t="shared" ref="T28:AB28" si="26">D28/$R28</f>
        <v>0.31845362089631524</v>
      </c>
      <c r="U28" s="4">
        <f t="shared" si="26"/>
        <v>0.13652635027727553</v>
      </c>
      <c r="V28" s="4">
        <f t="shared" si="26"/>
        <v>0.19474005670901642</v>
      </c>
      <c r="W28" s="4">
        <f t="shared" si="26"/>
        <v>2.9487070586950454E-3</v>
      </c>
      <c r="X28" s="4">
        <f t="shared" si="26"/>
        <v>1.6601476915277594E-2</v>
      </c>
      <c r="Y28" s="4">
        <f t="shared" si="26"/>
        <v>0.12418142031412427</v>
      </c>
      <c r="Z28" s="4">
        <f t="shared" si="26"/>
        <v>0.1504946196545415</v>
      </c>
      <c r="AA28" s="4">
        <f t="shared" si="26"/>
        <v>4.3538933854312026E-2</v>
      </c>
      <c r="AB28" s="4">
        <f t="shared" si="26"/>
        <v>1.2514814320442347E-2</v>
      </c>
    </row>
    <row r="29" spans="1:28" s="2" customFormat="1" x14ac:dyDescent="0.35">
      <c r="A29" s="4" t="s">
        <v>44</v>
      </c>
      <c r="B29" s="4">
        <v>23523387</v>
      </c>
      <c r="C29" s="4">
        <v>0.94</v>
      </c>
      <c r="D29" s="4">
        <v>6256</v>
      </c>
      <c r="E29" s="4">
        <v>151347</v>
      </c>
      <c r="F29" s="4">
        <v>355497</v>
      </c>
      <c r="G29" s="4">
        <v>17489</v>
      </c>
      <c r="H29" s="4">
        <v>47602</v>
      </c>
      <c r="I29" s="4">
        <v>94878</v>
      </c>
      <c r="J29" s="4">
        <v>210099</v>
      </c>
      <c r="K29" s="4">
        <v>117368</v>
      </c>
      <c r="L29" s="4">
        <v>27798</v>
      </c>
      <c r="M29" s="4" t="s">
        <v>47</v>
      </c>
      <c r="N29" s="4"/>
      <c r="O29" s="4"/>
      <c r="P29" s="4"/>
      <c r="Q29" s="4"/>
      <c r="R29" s="4">
        <f>SUM(D29:L29)</f>
        <v>1028334</v>
      </c>
      <c r="S29" s="4" t="s">
        <v>44</v>
      </c>
      <c r="T29" s="4">
        <f t="shared" ref="T29:AB32" si="27">D29/$R29</f>
        <v>6.083626526011977E-3</v>
      </c>
      <c r="U29" s="4">
        <f t="shared" si="27"/>
        <v>0.14717688999877471</v>
      </c>
      <c r="V29" s="4">
        <f t="shared" si="27"/>
        <v>0.3457018828512915</v>
      </c>
      <c r="W29" s="4">
        <f t="shared" si="27"/>
        <v>1.7007120254703238E-2</v>
      </c>
      <c r="X29" s="4">
        <f t="shared" si="27"/>
        <v>4.6290407591307883E-2</v>
      </c>
      <c r="Y29" s="4">
        <f t="shared" si="27"/>
        <v>9.2263797559936758E-2</v>
      </c>
      <c r="Z29" s="4">
        <f t="shared" si="27"/>
        <v>0.20431007824306111</v>
      </c>
      <c r="AA29" s="4">
        <f t="shared" si="27"/>
        <v>0.1141341237380073</v>
      </c>
      <c r="AB29" s="4">
        <f t="shared" si="27"/>
        <v>2.703207323690552E-2</v>
      </c>
    </row>
    <row r="30" spans="1:28" s="2" customFormat="1" x14ac:dyDescent="0.35">
      <c r="A30" s="4" t="s">
        <v>43</v>
      </c>
      <c r="B30" s="4">
        <v>5159386</v>
      </c>
      <c r="C30" s="4">
        <v>0.95</v>
      </c>
      <c r="D30" s="4">
        <v>9359</v>
      </c>
      <c r="E30" s="4">
        <v>140798</v>
      </c>
      <c r="F30" s="4">
        <v>212517</v>
      </c>
      <c r="G30" s="4">
        <v>17408</v>
      </c>
      <c r="H30" s="4">
        <v>16945</v>
      </c>
      <c r="I30" s="4">
        <v>145445</v>
      </c>
      <c r="J30" s="4">
        <v>139896</v>
      </c>
      <c r="K30" s="4">
        <v>73719</v>
      </c>
      <c r="L30" s="4">
        <v>14727</v>
      </c>
      <c r="M30" s="4" t="s">
        <v>47</v>
      </c>
      <c r="N30" s="4"/>
      <c r="O30" s="4"/>
      <c r="P30" s="4"/>
      <c r="Q30" s="4"/>
      <c r="R30" s="4">
        <f t="shared" ref="R30:R32" si="28">SUM(D30:L30)</f>
        <v>770814</v>
      </c>
      <c r="S30" s="4" t="s">
        <v>43</v>
      </c>
      <c r="T30" s="4">
        <f t="shared" si="27"/>
        <v>1.2141709932616688E-2</v>
      </c>
      <c r="U30" s="4">
        <f t="shared" si="27"/>
        <v>0.18266144621140767</v>
      </c>
      <c r="V30" s="4">
        <f t="shared" si="27"/>
        <v>0.27570464470027789</v>
      </c>
      <c r="W30" s="4">
        <f t="shared" si="27"/>
        <v>2.2583917780424331E-2</v>
      </c>
      <c r="X30" s="4">
        <f t="shared" si="27"/>
        <v>2.1983254066480371E-2</v>
      </c>
      <c r="Y30" s="4">
        <f t="shared" si="27"/>
        <v>0.18869013795805473</v>
      </c>
      <c r="Z30" s="4">
        <f t="shared" si="27"/>
        <v>0.18149125469957733</v>
      </c>
      <c r="AA30" s="4">
        <f t="shared" si="27"/>
        <v>9.5637858160334405E-2</v>
      </c>
      <c r="AB30" s="4">
        <f t="shared" si="27"/>
        <v>1.9105776490826582E-2</v>
      </c>
    </row>
    <row r="31" spans="1:28" s="2" customFormat="1" x14ac:dyDescent="0.35">
      <c r="A31" s="4" t="s">
        <v>45</v>
      </c>
      <c r="B31" s="4">
        <v>45019162</v>
      </c>
      <c r="C31" s="4">
        <v>0.94</v>
      </c>
      <c r="D31" s="4">
        <v>4166</v>
      </c>
      <c r="E31" s="4">
        <v>66622</v>
      </c>
      <c r="F31" s="4">
        <v>782368</v>
      </c>
      <c r="G31" s="4">
        <v>31</v>
      </c>
      <c r="H31" s="4">
        <v>251817</v>
      </c>
      <c r="I31" s="4">
        <v>102033</v>
      </c>
      <c r="J31" s="4">
        <v>618425</v>
      </c>
      <c r="K31" s="4">
        <v>18131</v>
      </c>
      <c r="L31" s="4">
        <v>8491</v>
      </c>
      <c r="M31" s="4" t="s">
        <v>47</v>
      </c>
      <c r="N31" s="4"/>
      <c r="O31" s="4"/>
      <c r="P31" s="4"/>
      <c r="Q31" s="4"/>
      <c r="R31" s="4">
        <f t="shared" si="28"/>
        <v>1852084</v>
      </c>
      <c r="S31" s="4" t="s">
        <v>45</v>
      </c>
      <c r="T31" s="4">
        <f t="shared" si="27"/>
        <v>2.2493580204785528E-3</v>
      </c>
      <c r="U31" s="4">
        <f t="shared" si="27"/>
        <v>3.5971370628977949E-2</v>
      </c>
      <c r="V31" s="4">
        <f t="shared" si="27"/>
        <v>0.42242576470613646</v>
      </c>
      <c r="W31" s="4">
        <f t="shared" si="27"/>
        <v>1.6737901736638293E-5</v>
      </c>
      <c r="X31" s="4">
        <f t="shared" si="27"/>
        <v>0.1359641355359692</v>
      </c>
      <c r="Y31" s="4">
        <f t="shared" si="27"/>
        <v>5.5090913803045649E-2</v>
      </c>
      <c r="Z31" s="4">
        <f t="shared" si="27"/>
        <v>0.33390764133808187</v>
      </c>
      <c r="AA31" s="4">
        <f t="shared" si="27"/>
        <v>9.7895127866770622E-3</v>
      </c>
      <c r="AB31" s="4">
        <f t="shared" si="27"/>
        <v>4.5845652788966372E-3</v>
      </c>
    </row>
    <row r="32" spans="1:28" s="2" customFormat="1" x14ac:dyDescent="0.35">
      <c r="A32" s="4" t="s">
        <v>46</v>
      </c>
      <c r="B32" s="4">
        <v>32137282</v>
      </c>
      <c r="C32" s="4">
        <v>0.94</v>
      </c>
      <c r="D32" s="4">
        <v>1729</v>
      </c>
      <c r="E32" s="4">
        <v>53380</v>
      </c>
      <c r="F32" s="4">
        <v>665563</v>
      </c>
      <c r="G32" s="4">
        <v>18</v>
      </c>
      <c r="H32" s="4">
        <v>187980</v>
      </c>
      <c r="I32" s="4">
        <v>96898</v>
      </c>
      <c r="J32" s="4">
        <v>493807</v>
      </c>
      <c r="K32" s="4">
        <v>11891</v>
      </c>
      <c r="L32" s="4">
        <v>10916</v>
      </c>
      <c r="M32" s="4" t="s">
        <v>47</v>
      </c>
      <c r="N32" s="4"/>
      <c r="O32" s="4"/>
      <c r="P32" s="4"/>
      <c r="Q32" s="4"/>
      <c r="R32" s="4">
        <f t="shared" si="28"/>
        <v>1522182</v>
      </c>
      <c r="S32" s="4" t="s">
        <v>46</v>
      </c>
      <c r="T32" s="4">
        <f t="shared" si="27"/>
        <v>1.1358694295425908E-3</v>
      </c>
      <c r="U32" s="4">
        <f t="shared" si="27"/>
        <v>3.5068079901089358E-2</v>
      </c>
      <c r="V32" s="4">
        <f t="shared" si="27"/>
        <v>0.43724272130402275</v>
      </c>
      <c r="W32" s="4">
        <f t="shared" si="27"/>
        <v>1.1825129977887007E-5</v>
      </c>
      <c r="X32" s="4">
        <f t="shared" si="27"/>
        <v>0.12349377406906664</v>
      </c>
      <c r="Y32" s="4">
        <f t="shared" si="27"/>
        <v>6.3657302477627506E-2</v>
      </c>
      <c r="Z32" s="4">
        <f t="shared" si="27"/>
        <v>0.32440733105502495</v>
      </c>
      <c r="AA32" s="4">
        <f t="shared" si="27"/>
        <v>7.8118122537252444E-3</v>
      </c>
      <c r="AB32" s="4">
        <f t="shared" si="27"/>
        <v>7.1712843799230314E-3</v>
      </c>
    </row>
  </sheetData>
  <pageMargins left="0.75" right="0.75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17DDF-67D6-4143-8E21-0575C7200FA5}">
  <dimension ref="A1:N40"/>
  <sheetViews>
    <sheetView workbookViewId="0">
      <selection activeCell="K9" sqref="K9"/>
    </sheetView>
  </sheetViews>
  <sheetFormatPr defaultColWidth="10.6640625" defaultRowHeight="15.5" x14ac:dyDescent="0.35"/>
  <cols>
    <col min="1" max="1" width="7.6640625" customWidth="1"/>
    <col min="2" max="2" width="16.4140625" customWidth="1"/>
    <col min="10" max="10" width="11.75" customWidth="1"/>
    <col min="11" max="11" width="11.9140625" customWidth="1"/>
    <col min="13" max="13" width="5.83203125" customWidth="1"/>
    <col min="14" max="14" width="12" customWidth="1"/>
  </cols>
  <sheetData>
    <row r="1" spans="1:14" x14ac:dyDescent="0.35">
      <c r="A1" s="1" t="s">
        <v>48</v>
      </c>
    </row>
    <row r="3" spans="1:14" x14ac:dyDescent="0.35">
      <c r="A3" s="6"/>
      <c r="B3" s="3" t="s">
        <v>49</v>
      </c>
      <c r="C3" s="3" t="s">
        <v>50</v>
      </c>
      <c r="D3" s="3" t="s">
        <v>51</v>
      </c>
      <c r="E3" s="3" t="s">
        <v>52</v>
      </c>
      <c r="F3" s="3" t="s">
        <v>53</v>
      </c>
      <c r="G3" s="3" t="s">
        <v>54</v>
      </c>
      <c r="H3" s="3" t="s">
        <v>55</v>
      </c>
      <c r="I3" s="3" t="s">
        <v>56</v>
      </c>
      <c r="J3" s="3" t="s">
        <v>57</v>
      </c>
      <c r="K3" s="3" t="s">
        <v>58</v>
      </c>
      <c r="L3" s="3" t="s">
        <v>59</v>
      </c>
      <c r="N3" s="9" t="s">
        <v>97</v>
      </c>
    </row>
    <row r="4" spans="1:14" x14ac:dyDescent="0.35">
      <c r="A4" s="11">
        <v>1</v>
      </c>
      <c r="B4" s="6" t="s">
        <v>60</v>
      </c>
      <c r="C4" s="6">
        <v>14275</v>
      </c>
      <c r="D4" s="6">
        <v>282051</v>
      </c>
      <c r="E4" s="6">
        <v>296325</v>
      </c>
      <c r="F4" s="7">
        <v>861.23299999999995</v>
      </c>
      <c r="G4" s="7">
        <v>665.27699999999902</v>
      </c>
      <c r="H4" s="7">
        <v>0</v>
      </c>
      <c r="I4" s="7">
        <v>0</v>
      </c>
      <c r="J4" s="7">
        <v>26.111999999999998</v>
      </c>
      <c r="K4" s="7">
        <v>0</v>
      </c>
      <c r="L4" s="7">
        <v>0</v>
      </c>
      <c r="N4" s="10">
        <f>AVERAGE(F4:L4)</f>
        <v>221.80314285714272</v>
      </c>
    </row>
    <row r="5" spans="1:14" x14ac:dyDescent="0.35">
      <c r="A5" s="11">
        <v>2</v>
      </c>
      <c r="B5" s="6" t="s">
        <v>61</v>
      </c>
      <c r="C5" s="6">
        <v>85006</v>
      </c>
      <c r="D5" s="6">
        <v>1443521</v>
      </c>
      <c r="E5" s="6">
        <v>1528526</v>
      </c>
      <c r="F5" s="7">
        <v>950.05600000000004</v>
      </c>
      <c r="G5" s="7">
        <v>963.86699999999996</v>
      </c>
      <c r="H5" s="7">
        <v>0</v>
      </c>
      <c r="I5" s="7">
        <v>0</v>
      </c>
      <c r="J5" s="7">
        <v>1120.713</v>
      </c>
      <c r="K5" s="7">
        <v>95.357999999999905</v>
      </c>
      <c r="L5" s="7">
        <v>47.707000000000001</v>
      </c>
      <c r="N5" s="10">
        <f t="shared" ref="N5:N40" si="0">AVERAGE(F5:L5)</f>
        <v>453.95728571428566</v>
      </c>
    </row>
    <row r="6" spans="1:14" x14ac:dyDescent="0.35">
      <c r="A6" s="11">
        <v>3</v>
      </c>
      <c r="B6" s="6" t="s">
        <v>62</v>
      </c>
      <c r="C6" s="6">
        <v>225100</v>
      </c>
      <c r="D6" s="6">
        <v>1700651</v>
      </c>
      <c r="E6" s="6">
        <v>1925750</v>
      </c>
      <c r="F6" s="7">
        <v>2844.9209999999998</v>
      </c>
      <c r="G6" s="7">
        <v>1061.4469999999999</v>
      </c>
      <c r="H6" s="7">
        <v>27.521000000000001</v>
      </c>
      <c r="I6" s="7">
        <v>39.284999999999997</v>
      </c>
      <c r="J6" s="7">
        <v>81.528000000000006</v>
      </c>
      <c r="K6" s="7">
        <v>295.05900000000003</v>
      </c>
      <c r="L6" s="7">
        <v>210.11500000000001</v>
      </c>
      <c r="N6" s="10">
        <f t="shared" si="0"/>
        <v>651.41085714285703</v>
      </c>
    </row>
    <row r="7" spans="1:14" x14ac:dyDescent="0.35">
      <c r="A7" s="11">
        <v>4</v>
      </c>
      <c r="B7" s="6" t="s">
        <v>63</v>
      </c>
      <c r="C7" s="6">
        <v>523625</v>
      </c>
      <c r="D7" s="6">
        <v>5079101</v>
      </c>
      <c r="E7" s="6">
        <v>5602725</v>
      </c>
      <c r="F7" s="7">
        <v>15048.808000000001</v>
      </c>
      <c r="G7" s="7">
        <v>12812.406999999999</v>
      </c>
      <c r="H7" s="7">
        <v>71.123999999999995</v>
      </c>
      <c r="I7" s="7">
        <v>72.662999999999997</v>
      </c>
      <c r="J7" s="7">
        <v>332.49699999999899</v>
      </c>
      <c r="K7" s="7">
        <v>528.79999999999995</v>
      </c>
      <c r="L7" s="7">
        <v>565.93600000000004</v>
      </c>
      <c r="N7" s="10">
        <f t="shared" si="0"/>
        <v>4204.6050000000005</v>
      </c>
    </row>
    <row r="8" spans="1:14" x14ac:dyDescent="0.35">
      <c r="A8" s="11">
        <v>5</v>
      </c>
      <c r="B8" s="6" t="s">
        <v>64</v>
      </c>
      <c r="C8" s="6">
        <v>27100</v>
      </c>
      <c r="D8" s="6">
        <v>5242701</v>
      </c>
      <c r="E8" s="6">
        <v>5269800</v>
      </c>
      <c r="F8" s="7">
        <v>2099.9380000000001</v>
      </c>
      <c r="G8" s="7">
        <v>1092.4949999999999</v>
      </c>
      <c r="H8" s="7">
        <v>11.468999999999999</v>
      </c>
      <c r="I8" s="7">
        <v>18.510000000000002</v>
      </c>
      <c r="J8" s="7">
        <v>78.281999999999996</v>
      </c>
      <c r="K8" s="7">
        <v>145.22899999999899</v>
      </c>
      <c r="L8" s="7">
        <v>76.231999999999999</v>
      </c>
      <c r="N8" s="10">
        <f t="shared" si="0"/>
        <v>503.16499999999991</v>
      </c>
    </row>
    <row r="9" spans="1:14" x14ac:dyDescent="0.35">
      <c r="A9" s="11">
        <v>6</v>
      </c>
      <c r="B9" s="6" t="s">
        <v>65</v>
      </c>
      <c r="C9" s="6">
        <v>18425</v>
      </c>
      <c r="D9" s="6">
        <v>13028401</v>
      </c>
      <c r="E9" s="6">
        <v>13046825</v>
      </c>
      <c r="F9" s="7">
        <v>41.616</v>
      </c>
      <c r="G9" s="7">
        <v>8675.741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N9" s="10">
        <f t="shared" si="0"/>
        <v>1245.3367142857144</v>
      </c>
    </row>
    <row r="10" spans="1:14" x14ac:dyDescent="0.35">
      <c r="A10" s="11">
        <v>7</v>
      </c>
      <c r="B10" s="6" t="s">
        <v>66</v>
      </c>
      <c r="C10" s="6">
        <v>1950</v>
      </c>
      <c r="D10" s="6">
        <v>27468076</v>
      </c>
      <c r="E10" s="6">
        <v>27470025</v>
      </c>
      <c r="F10" s="7">
        <v>167.55699999999999</v>
      </c>
      <c r="G10" s="7">
        <v>204.51599999999999</v>
      </c>
      <c r="H10" s="7">
        <v>92.566999999999993</v>
      </c>
      <c r="I10" s="7">
        <v>166.12700000000001</v>
      </c>
      <c r="J10" s="7">
        <v>492.755</v>
      </c>
      <c r="K10" s="7">
        <v>2457.1999999999998</v>
      </c>
      <c r="L10" s="7">
        <v>1838.1279999999999</v>
      </c>
      <c r="N10" s="10">
        <f t="shared" si="0"/>
        <v>774.12142857142851</v>
      </c>
    </row>
    <row r="11" spans="1:14" x14ac:dyDescent="0.35">
      <c r="A11" s="11">
        <v>8</v>
      </c>
      <c r="B11" s="6" t="s">
        <v>67</v>
      </c>
      <c r="C11" s="6">
        <v>7050</v>
      </c>
      <c r="D11" s="6">
        <v>40129526</v>
      </c>
      <c r="E11" s="6">
        <v>40136575</v>
      </c>
      <c r="F11" s="7">
        <v>218.55699999999999</v>
      </c>
      <c r="G11" s="7">
        <v>79.161999999999907</v>
      </c>
      <c r="H11" s="7">
        <v>0</v>
      </c>
      <c r="I11" s="7">
        <v>0</v>
      </c>
      <c r="J11" s="7">
        <v>0</v>
      </c>
      <c r="K11" s="7">
        <v>830.07100000000003</v>
      </c>
      <c r="L11" s="7">
        <v>807.12</v>
      </c>
      <c r="N11" s="10">
        <f t="shared" si="0"/>
        <v>276.41571428571427</v>
      </c>
    </row>
    <row r="12" spans="1:14" x14ac:dyDescent="0.35">
      <c r="A12" s="11">
        <v>9</v>
      </c>
      <c r="B12" s="6" t="s">
        <v>68</v>
      </c>
      <c r="C12" s="6">
        <v>1075</v>
      </c>
      <c r="D12" s="6">
        <v>1828401</v>
      </c>
      <c r="E12" s="6">
        <v>1829475</v>
      </c>
      <c r="F12" s="7">
        <v>4223.3450000000003</v>
      </c>
      <c r="G12" s="7">
        <v>1743.7909999999999</v>
      </c>
      <c r="H12" s="7">
        <v>37673.156000000003</v>
      </c>
      <c r="I12" s="7">
        <v>18292.275000000001</v>
      </c>
      <c r="J12" s="7">
        <v>33620.214999999997</v>
      </c>
      <c r="K12" s="7">
        <v>32080.077999999899</v>
      </c>
      <c r="L12" s="7">
        <v>33996.125</v>
      </c>
      <c r="N12" s="10">
        <f t="shared" si="0"/>
        <v>23089.854999999985</v>
      </c>
    </row>
    <row r="13" spans="1:14" x14ac:dyDescent="0.35">
      <c r="A13" s="11">
        <v>10</v>
      </c>
      <c r="B13" s="6" t="s">
        <v>69</v>
      </c>
      <c r="C13" s="6">
        <v>7925</v>
      </c>
      <c r="D13" s="6">
        <v>5816076</v>
      </c>
      <c r="E13" s="6">
        <v>5824000</v>
      </c>
      <c r="F13" s="7">
        <v>4437.6930000000002</v>
      </c>
      <c r="G13" s="7">
        <v>3077.953</v>
      </c>
      <c r="H13" s="7">
        <v>3295.3220000000001</v>
      </c>
      <c r="I13" s="7">
        <v>3450.567</v>
      </c>
      <c r="J13" s="7">
        <v>7651.7510000000002</v>
      </c>
      <c r="K13" s="7">
        <v>24545.987999999899</v>
      </c>
      <c r="L13" s="7">
        <v>18540.976999999999</v>
      </c>
      <c r="N13" s="10">
        <f t="shared" si="0"/>
        <v>9285.7501428571286</v>
      </c>
    </row>
    <row r="14" spans="1:14" x14ac:dyDescent="0.35">
      <c r="A14" s="11">
        <v>11</v>
      </c>
      <c r="B14" s="6" t="s">
        <v>70</v>
      </c>
      <c r="C14" s="6">
        <v>107100</v>
      </c>
      <c r="D14" s="6">
        <v>57993976</v>
      </c>
      <c r="E14" s="6">
        <v>58101075</v>
      </c>
      <c r="F14" s="7">
        <v>56471.447</v>
      </c>
      <c r="G14" s="7">
        <v>10605.941999999999</v>
      </c>
      <c r="H14" s="7">
        <v>681.18</v>
      </c>
      <c r="I14" s="7">
        <v>655.9</v>
      </c>
      <c r="J14" s="7">
        <v>8581.3359999999993</v>
      </c>
      <c r="K14" s="7">
        <v>21593.298999999999</v>
      </c>
      <c r="L14" s="7">
        <v>12866.555</v>
      </c>
      <c r="N14" s="10">
        <f t="shared" si="0"/>
        <v>15922.236999999997</v>
      </c>
    </row>
    <row r="15" spans="1:14" x14ac:dyDescent="0.35">
      <c r="A15" s="11">
        <v>12</v>
      </c>
      <c r="B15" s="6" t="s">
        <v>71</v>
      </c>
      <c r="C15" s="6">
        <v>10975</v>
      </c>
      <c r="D15" s="6">
        <v>34611876</v>
      </c>
      <c r="E15" s="6">
        <v>34622850</v>
      </c>
      <c r="F15" s="7">
        <v>211.56399999999999</v>
      </c>
      <c r="G15" s="7">
        <v>23688.830999999998</v>
      </c>
      <c r="H15" s="7">
        <v>1802.0260000000001</v>
      </c>
      <c r="I15" s="7">
        <v>1518.9549999999999</v>
      </c>
      <c r="J15" s="7">
        <v>5495.0709999999999</v>
      </c>
      <c r="K15" s="8">
        <v>847.4</v>
      </c>
      <c r="L15" s="7">
        <v>2818.7660000000001</v>
      </c>
      <c r="N15" s="10">
        <f t="shared" si="0"/>
        <v>5197.5161428571428</v>
      </c>
    </row>
    <row r="16" spans="1:14" x14ac:dyDescent="0.35">
      <c r="A16" s="11">
        <v>13</v>
      </c>
      <c r="B16" s="6" t="s">
        <v>72</v>
      </c>
      <c r="C16" s="6">
        <v>21275</v>
      </c>
      <c r="D16" s="6">
        <v>54564501</v>
      </c>
      <c r="E16" s="6">
        <v>54585775</v>
      </c>
      <c r="F16" s="7">
        <v>144.506</v>
      </c>
      <c r="G16" s="7">
        <v>2785.3119999999999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N16" s="10">
        <f t="shared" si="0"/>
        <v>418.54542857142854</v>
      </c>
    </row>
    <row r="17" spans="1:14" x14ac:dyDescent="0.35">
      <c r="A17" s="11">
        <v>14</v>
      </c>
      <c r="B17" s="6" t="s">
        <v>73</v>
      </c>
      <c r="C17" s="6">
        <v>2725</v>
      </c>
      <c r="D17" s="6">
        <v>54594301</v>
      </c>
      <c r="E17" s="6">
        <v>54597025</v>
      </c>
      <c r="F17" s="7">
        <v>0</v>
      </c>
      <c r="G17" s="7">
        <v>271.464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N17" s="10">
        <f t="shared" si="0"/>
        <v>38.780571428571427</v>
      </c>
    </row>
    <row r="18" spans="1:14" x14ac:dyDescent="0.35">
      <c r="A18" s="11">
        <v>15</v>
      </c>
      <c r="B18" s="6" t="s">
        <v>74</v>
      </c>
      <c r="C18" s="6">
        <v>96675</v>
      </c>
      <c r="D18" s="6">
        <v>58004551</v>
      </c>
      <c r="E18" s="6">
        <v>58101225</v>
      </c>
      <c r="F18" s="7">
        <v>51601.319000000003</v>
      </c>
      <c r="G18" s="7">
        <v>9627.4529999999995</v>
      </c>
      <c r="H18" s="7">
        <v>673.87199999999996</v>
      </c>
      <c r="I18" s="7">
        <v>645.30999999999995</v>
      </c>
      <c r="J18" s="7">
        <v>7944.4259999999904</v>
      </c>
      <c r="K18" s="7">
        <v>19996.047999999999</v>
      </c>
      <c r="L18" s="7">
        <v>11969.996999999999</v>
      </c>
      <c r="N18" s="10">
        <f t="shared" si="0"/>
        <v>14636.917857142855</v>
      </c>
    </row>
    <row r="19" spans="1:14" x14ac:dyDescent="0.35">
      <c r="A19" s="11">
        <v>16</v>
      </c>
      <c r="B19" s="6" t="s">
        <v>75</v>
      </c>
      <c r="C19" s="6">
        <v>9125</v>
      </c>
      <c r="D19" s="6">
        <v>1175301</v>
      </c>
      <c r="E19" s="6">
        <v>1184425</v>
      </c>
      <c r="F19" s="7">
        <v>714.85</v>
      </c>
      <c r="G19" s="7">
        <v>311.12400000000002</v>
      </c>
      <c r="H19" s="7">
        <v>0</v>
      </c>
      <c r="I19" s="7">
        <v>0</v>
      </c>
      <c r="J19" s="7">
        <v>0</v>
      </c>
      <c r="K19" s="7">
        <v>0</v>
      </c>
      <c r="L19" s="7">
        <v>11.211</v>
      </c>
      <c r="N19" s="10">
        <f t="shared" si="0"/>
        <v>148.16928571428573</v>
      </c>
    </row>
    <row r="20" spans="1:14" x14ac:dyDescent="0.35">
      <c r="A20" s="11">
        <v>17</v>
      </c>
      <c r="B20" s="6" t="s">
        <v>76</v>
      </c>
      <c r="C20" s="6">
        <v>19787</v>
      </c>
      <c r="D20" s="6">
        <v>20849534</v>
      </c>
      <c r="E20" s="6">
        <v>20869320</v>
      </c>
      <c r="F20" s="7">
        <v>8177.0019999999904</v>
      </c>
      <c r="G20" s="7">
        <v>7913.7929999999997</v>
      </c>
      <c r="H20" s="7">
        <v>12783.29</v>
      </c>
      <c r="I20" s="7">
        <v>12566.398999999999</v>
      </c>
      <c r="J20" s="7">
        <v>32417.705999999998</v>
      </c>
      <c r="K20" s="7">
        <v>100846.13499999999</v>
      </c>
      <c r="L20" s="7">
        <v>102449.841</v>
      </c>
      <c r="N20" s="10">
        <f t="shared" si="0"/>
        <v>39593.45228571428</v>
      </c>
    </row>
    <row r="21" spans="1:14" x14ac:dyDescent="0.35">
      <c r="A21" s="11">
        <v>18</v>
      </c>
      <c r="B21" s="6" t="s">
        <v>77</v>
      </c>
      <c r="C21" s="6">
        <v>7200</v>
      </c>
      <c r="D21" s="6">
        <v>21088951</v>
      </c>
      <c r="E21" s="6">
        <v>21096150</v>
      </c>
      <c r="F21" s="7">
        <v>6645.2049999999999</v>
      </c>
      <c r="G21" s="7">
        <v>4344.1549999999997</v>
      </c>
      <c r="H21" s="7">
        <v>4511.6149999999998</v>
      </c>
      <c r="I21" s="7">
        <v>5649.5169999999998</v>
      </c>
      <c r="J21" s="7">
        <v>9422.4560000000001</v>
      </c>
      <c r="K21" s="7">
        <v>18384.843999999899</v>
      </c>
      <c r="L21" s="7">
        <v>16386.859</v>
      </c>
      <c r="N21" s="10">
        <f t="shared" si="0"/>
        <v>9334.9501428571275</v>
      </c>
    </row>
    <row r="22" spans="1:14" x14ac:dyDescent="0.35">
      <c r="A22" s="11">
        <v>19</v>
      </c>
      <c r="B22" s="6" t="s">
        <v>78</v>
      </c>
      <c r="C22" s="6">
        <v>2700</v>
      </c>
      <c r="D22" s="6">
        <v>25711951</v>
      </c>
      <c r="E22" s="6">
        <v>25714650</v>
      </c>
      <c r="F22" s="7">
        <v>725.85299999999995</v>
      </c>
      <c r="G22" s="7">
        <v>215.19799999999901</v>
      </c>
      <c r="H22" s="7">
        <v>2073.817</v>
      </c>
      <c r="I22" s="7">
        <v>1943.2660000000001</v>
      </c>
      <c r="J22" s="7">
        <v>1649.04799999999</v>
      </c>
      <c r="K22" s="7">
        <v>1107.098</v>
      </c>
      <c r="L22" s="7">
        <v>4592.2359999999999</v>
      </c>
      <c r="N22" s="10">
        <f t="shared" si="0"/>
        <v>1758.0737142857126</v>
      </c>
    </row>
    <row r="23" spans="1:14" x14ac:dyDescent="0.35">
      <c r="A23" s="11">
        <v>20</v>
      </c>
      <c r="B23" s="6" t="s">
        <v>79</v>
      </c>
      <c r="C23" s="6">
        <v>19375</v>
      </c>
      <c r="D23" s="6">
        <v>20849351</v>
      </c>
      <c r="E23" s="6">
        <v>20868725</v>
      </c>
      <c r="F23" s="7">
        <v>8177.0019999999904</v>
      </c>
      <c r="G23" s="7">
        <v>7913.7929999999997</v>
      </c>
      <c r="H23" s="7">
        <v>12783.29</v>
      </c>
      <c r="I23" s="7">
        <v>12566.398999999999</v>
      </c>
      <c r="J23" s="7">
        <v>32392.129000000001</v>
      </c>
      <c r="K23" s="7">
        <v>100846.13499999999</v>
      </c>
      <c r="L23" s="7">
        <v>102449.841</v>
      </c>
      <c r="N23" s="10">
        <f t="shared" si="0"/>
        <v>39589.798428571426</v>
      </c>
    </row>
    <row r="24" spans="1:14" x14ac:dyDescent="0.35">
      <c r="A24" s="11">
        <v>21</v>
      </c>
      <c r="B24" s="6" t="s">
        <v>80</v>
      </c>
      <c r="C24" s="6">
        <v>8750</v>
      </c>
      <c r="D24" s="6">
        <v>21088151</v>
      </c>
      <c r="E24" s="6">
        <v>21096900</v>
      </c>
      <c r="F24" s="7">
        <v>6754.47</v>
      </c>
      <c r="G24" s="7">
        <v>4400.8729999999996</v>
      </c>
      <c r="H24" s="7">
        <v>4517.7049999999999</v>
      </c>
      <c r="I24" s="7">
        <v>5662.7559999999903</v>
      </c>
      <c r="J24" s="7">
        <v>9435.8050000000003</v>
      </c>
      <c r="K24" s="7">
        <v>18435.186000000002</v>
      </c>
      <c r="L24" s="7">
        <v>16415.25</v>
      </c>
      <c r="N24" s="10">
        <f t="shared" si="0"/>
        <v>9374.5778571428546</v>
      </c>
    </row>
    <row r="25" spans="1:14" x14ac:dyDescent="0.35">
      <c r="A25" s="11">
        <v>22</v>
      </c>
      <c r="B25" s="6" t="s">
        <v>81</v>
      </c>
      <c r="C25" s="6">
        <v>2725</v>
      </c>
      <c r="D25" s="6">
        <v>25711926</v>
      </c>
      <c r="E25" s="6">
        <v>25714650</v>
      </c>
      <c r="F25" s="7">
        <v>725.85299999999995</v>
      </c>
      <c r="G25" s="7">
        <v>215.19799999999901</v>
      </c>
      <c r="H25" s="7">
        <v>2073.817</v>
      </c>
      <c r="I25" s="7">
        <v>1943.2660000000001</v>
      </c>
      <c r="J25" s="7">
        <v>1649.04799999999</v>
      </c>
      <c r="K25" s="7">
        <v>1107.098</v>
      </c>
      <c r="L25" s="7">
        <v>4592.2359999999999</v>
      </c>
      <c r="N25" s="10">
        <f t="shared" si="0"/>
        <v>1758.0737142857126</v>
      </c>
    </row>
    <row r="26" spans="1:14" x14ac:dyDescent="0.35">
      <c r="A26" s="11">
        <v>23</v>
      </c>
      <c r="B26" s="6" t="s">
        <v>82</v>
      </c>
      <c r="C26" s="6">
        <v>3175</v>
      </c>
      <c r="D26" s="6">
        <v>9174826</v>
      </c>
      <c r="E26" s="6">
        <v>9178000</v>
      </c>
      <c r="F26" s="7">
        <v>120.664</v>
      </c>
      <c r="G26" s="7">
        <v>59.98</v>
      </c>
      <c r="H26" s="7">
        <v>476.23399999999998</v>
      </c>
      <c r="I26" s="7">
        <v>156.01499999999999</v>
      </c>
      <c r="J26" s="7">
        <v>377.00599999999997</v>
      </c>
      <c r="K26" s="7">
        <v>49.92</v>
      </c>
      <c r="L26" s="7">
        <v>343.37699999999899</v>
      </c>
      <c r="N26" s="10">
        <f t="shared" si="0"/>
        <v>226.17085714285699</v>
      </c>
    </row>
    <row r="27" spans="1:14" x14ac:dyDescent="0.35">
      <c r="A27" s="11">
        <v>24</v>
      </c>
      <c r="B27" s="6" t="s">
        <v>83</v>
      </c>
      <c r="C27" s="6">
        <v>4075</v>
      </c>
      <c r="D27" s="6">
        <v>34671451</v>
      </c>
      <c r="E27" s="6">
        <v>34675525</v>
      </c>
      <c r="F27" s="7">
        <v>0</v>
      </c>
      <c r="G27" s="7">
        <v>1150.8530000000001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N27" s="10">
        <f t="shared" si="0"/>
        <v>164.40757142857143</v>
      </c>
    </row>
    <row r="28" spans="1:14" x14ac:dyDescent="0.35">
      <c r="A28" s="11">
        <v>25</v>
      </c>
      <c r="B28" s="6" t="s">
        <v>84</v>
      </c>
      <c r="C28" s="6">
        <v>7775</v>
      </c>
      <c r="D28" s="6">
        <v>34679851</v>
      </c>
      <c r="E28" s="6">
        <v>34687625</v>
      </c>
      <c r="F28" s="7">
        <v>0</v>
      </c>
      <c r="G28" s="7">
        <v>1267.8239999999901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N28" s="10">
        <f t="shared" si="0"/>
        <v>181.11771428571288</v>
      </c>
    </row>
    <row r="29" spans="1:14" x14ac:dyDescent="0.35">
      <c r="A29" s="11">
        <v>26</v>
      </c>
      <c r="B29" s="6" t="s">
        <v>85</v>
      </c>
      <c r="C29" s="6">
        <v>9800</v>
      </c>
      <c r="D29" s="6">
        <v>52689001</v>
      </c>
      <c r="E29" s="6">
        <v>52698800</v>
      </c>
      <c r="F29" s="7">
        <v>490.233</v>
      </c>
      <c r="G29" s="7">
        <v>275.34399999999999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N29" s="10">
        <f t="shared" si="0"/>
        <v>109.36814285714286</v>
      </c>
    </row>
    <row r="30" spans="1:14" x14ac:dyDescent="0.35">
      <c r="A30" s="11">
        <v>27</v>
      </c>
      <c r="B30" s="6" t="s">
        <v>86</v>
      </c>
      <c r="C30" s="6">
        <v>21800</v>
      </c>
      <c r="D30" s="6">
        <v>3306051</v>
      </c>
      <c r="E30" s="6">
        <v>3327850</v>
      </c>
      <c r="F30" s="7">
        <v>18404.127</v>
      </c>
      <c r="G30" s="7">
        <v>21904.398999999899</v>
      </c>
      <c r="H30" s="7">
        <v>164.08199999999999</v>
      </c>
      <c r="I30" s="7">
        <v>165.96899999999999</v>
      </c>
      <c r="J30" s="7">
        <v>509.49400000000003</v>
      </c>
      <c r="K30" s="7">
        <v>554.81799999999998</v>
      </c>
      <c r="L30" s="7">
        <v>373.10700000000003</v>
      </c>
      <c r="N30" s="10">
        <f t="shared" si="0"/>
        <v>6010.8565714285569</v>
      </c>
    </row>
    <row r="31" spans="1:14" x14ac:dyDescent="0.35">
      <c r="A31" s="11">
        <v>28</v>
      </c>
      <c r="B31" s="6" t="s">
        <v>87</v>
      </c>
      <c r="C31" s="6">
        <v>7750</v>
      </c>
      <c r="D31" s="6">
        <v>3337501</v>
      </c>
      <c r="E31" s="6">
        <v>3345250</v>
      </c>
      <c r="F31" s="7">
        <v>3451</v>
      </c>
      <c r="G31" s="7">
        <v>3675.547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N31" s="10">
        <f t="shared" si="0"/>
        <v>1018.0781428571429</v>
      </c>
    </row>
    <row r="32" spans="1:14" x14ac:dyDescent="0.35">
      <c r="A32" s="11">
        <v>29</v>
      </c>
      <c r="B32" s="6" t="s">
        <v>88</v>
      </c>
      <c r="C32" s="6">
        <v>22950</v>
      </c>
      <c r="D32" s="6">
        <v>11628476</v>
      </c>
      <c r="E32" s="6">
        <v>11651425</v>
      </c>
      <c r="F32" s="7">
        <v>19456.962</v>
      </c>
      <c r="G32" s="7">
        <v>1691.962</v>
      </c>
      <c r="H32" s="7">
        <v>3704.8040000000001</v>
      </c>
      <c r="I32" s="7">
        <v>2961.165</v>
      </c>
      <c r="J32" s="7">
        <v>10018.653</v>
      </c>
      <c r="K32" s="7">
        <v>25976.544999999998</v>
      </c>
      <c r="L32" s="7">
        <v>21445.233</v>
      </c>
      <c r="N32" s="10">
        <f t="shared" si="0"/>
        <v>12179.331999999999</v>
      </c>
    </row>
    <row r="33" spans="1:14" x14ac:dyDescent="0.35">
      <c r="A33" s="11">
        <v>30</v>
      </c>
      <c r="B33" s="6" t="s">
        <v>89</v>
      </c>
      <c r="C33" s="6">
        <v>4125</v>
      </c>
      <c r="D33" s="6">
        <v>12989726</v>
      </c>
      <c r="E33" s="6">
        <v>12993850</v>
      </c>
      <c r="F33" s="7">
        <v>1432.721</v>
      </c>
      <c r="G33" s="7">
        <v>665.69799999999998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N33" s="10">
        <f t="shared" si="0"/>
        <v>299.77414285714286</v>
      </c>
    </row>
    <row r="34" spans="1:14" x14ac:dyDescent="0.35">
      <c r="A34" s="11">
        <v>31</v>
      </c>
      <c r="B34" s="6" t="s">
        <v>90</v>
      </c>
      <c r="C34" s="6">
        <v>5150</v>
      </c>
      <c r="D34" s="6">
        <v>14970851</v>
      </c>
      <c r="E34" s="6">
        <v>14976000</v>
      </c>
      <c r="F34" s="7">
        <v>0</v>
      </c>
      <c r="G34" s="7">
        <v>3750.0859999999998</v>
      </c>
      <c r="H34" s="7">
        <v>0</v>
      </c>
      <c r="I34" s="7">
        <v>0</v>
      </c>
      <c r="J34" s="7">
        <v>3781.1819999999998</v>
      </c>
      <c r="K34" s="7">
        <v>899.54</v>
      </c>
      <c r="L34" s="7">
        <v>99.332999999999998</v>
      </c>
      <c r="N34" s="10">
        <f t="shared" si="0"/>
        <v>1218.5915714285716</v>
      </c>
    </row>
    <row r="35" spans="1:14" x14ac:dyDescent="0.35">
      <c r="A35" s="11">
        <v>32</v>
      </c>
      <c r="B35" s="6" t="s">
        <v>91</v>
      </c>
      <c r="C35" s="6">
        <v>30525</v>
      </c>
      <c r="D35" s="6">
        <v>21526676</v>
      </c>
      <c r="E35" s="6">
        <v>21557200</v>
      </c>
      <c r="F35" s="7">
        <v>575.72699999999998</v>
      </c>
      <c r="G35" s="7">
        <v>173.167</v>
      </c>
      <c r="H35" s="7">
        <v>0</v>
      </c>
      <c r="I35" s="7">
        <v>0</v>
      </c>
      <c r="J35" s="7">
        <v>25.46</v>
      </c>
      <c r="K35" s="7">
        <v>25.835000000000001</v>
      </c>
      <c r="L35" s="7">
        <v>9.4870000000000001</v>
      </c>
      <c r="N35" s="10">
        <f t="shared" si="0"/>
        <v>115.66800000000001</v>
      </c>
    </row>
    <row r="36" spans="1:14" x14ac:dyDescent="0.35">
      <c r="A36" s="11">
        <v>33</v>
      </c>
      <c r="B36" s="6" t="s">
        <v>92</v>
      </c>
      <c r="C36" s="6">
        <v>44775</v>
      </c>
      <c r="D36" s="6">
        <v>21721401</v>
      </c>
      <c r="E36" s="6">
        <v>21766175</v>
      </c>
      <c r="F36" s="7">
        <v>665.31399999999996</v>
      </c>
      <c r="G36" s="7">
        <v>346.529</v>
      </c>
      <c r="H36" s="7">
        <v>0</v>
      </c>
      <c r="I36" s="7">
        <v>0</v>
      </c>
      <c r="J36" s="7">
        <v>6.3879999999999999</v>
      </c>
      <c r="K36" s="7">
        <v>3400.0159999999901</v>
      </c>
      <c r="L36" s="7">
        <v>1676.9639999999999</v>
      </c>
      <c r="N36" s="10">
        <f t="shared" si="0"/>
        <v>870.74442857142719</v>
      </c>
    </row>
    <row r="37" spans="1:14" x14ac:dyDescent="0.35">
      <c r="A37" s="11">
        <v>34</v>
      </c>
      <c r="B37" s="6" t="s">
        <v>93</v>
      </c>
      <c r="C37" s="6">
        <v>26225</v>
      </c>
      <c r="D37" s="6">
        <v>22976601</v>
      </c>
      <c r="E37" s="6">
        <v>23002825</v>
      </c>
      <c r="F37" s="7">
        <v>1236.453</v>
      </c>
      <c r="G37" s="7">
        <v>580.95600000000002</v>
      </c>
      <c r="H37" s="7">
        <v>5.37</v>
      </c>
      <c r="I37" s="7">
        <v>0</v>
      </c>
      <c r="J37" s="7">
        <v>18.704999999999998</v>
      </c>
      <c r="K37" s="7">
        <v>0</v>
      </c>
      <c r="L37" s="7">
        <v>0</v>
      </c>
      <c r="N37" s="10">
        <f t="shared" si="0"/>
        <v>263.06914285714282</v>
      </c>
    </row>
    <row r="38" spans="1:14" x14ac:dyDescent="0.35">
      <c r="A38" s="11">
        <v>35</v>
      </c>
      <c r="B38" s="6" t="s">
        <v>94</v>
      </c>
      <c r="C38" s="6">
        <v>9750</v>
      </c>
      <c r="D38" s="6">
        <v>23378601</v>
      </c>
      <c r="E38" s="6">
        <v>23388350</v>
      </c>
      <c r="F38" s="7">
        <v>2159.62</v>
      </c>
      <c r="G38" s="7">
        <v>423.61500000000001</v>
      </c>
      <c r="H38" s="7">
        <v>0</v>
      </c>
      <c r="I38" s="7">
        <v>0</v>
      </c>
      <c r="J38" s="7">
        <v>0</v>
      </c>
      <c r="K38" s="7">
        <v>8.41</v>
      </c>
      <c r="L38" s="7">
        <v>0</v>
      </c>
      <c r="N38" s="10">
        <f t="shared" si="0"/>
        <v>370.23499999999996</v>
      </c>
    </row>
    <row r="39" spans="1:14" x14ac:dyDescent="0.35">
      <c r="A39" s="11">
        <v>36</v>
      </c>
      <c r="B39" s="6" t="s">
        <v>95</v>
      </c>
      <c r="C39" s="6">
        <v>13475</v>
      </c>
      <c r="D39" s="6">
        <v>24283451</v>
      </c>
      <c r="E39" s="6">
        <v>24296925</v>
      </c>
      <c r="F39" s="7">
        <v>2408.944</v>
      </c>
      <c r="G39" s="7">
        <v>522.64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N39" s="10">
        <f t="shared" si="0"/>
        <v>418.79771428571428</v>
      </c>
    </row>
    <row r="40" spans="1:14" x14ac:dyDescent="0.35">
      <c r="A40" s="11">
        <v>37</v>
      </c>
      <c r="B40" s="6" t="s">
        <v>96</v>
      </c>
      <c r="C40" s="6">
        <v>25075</v>
      </c>
      <c r="D40" s="6">
        <v>24366926</v>
      </c>
      <c r="E40" s="6">
        <v>24392000</v>
      </c>
      <c r="F40" s="7">
        <v>2850.605</v>
      </c>
      <c r="G40" s="7">
        <v>247.19299999999899</v>
      </c>
      <c r="H40" s="7">
        <v>0</v>
      </c>
      <c r="I40" s="7">
        <v>0</v>
      </c>
      <c r="J40" s="7">
        <v>20.503</v>
      </c>
      <c r="K40" s="7">
        <v>0</v>
      </c>
      <c r="L40" s="7">
        <v>0</v>
      </c>
      <c r="N40" s="10">
        <f t="shared" si="0"/>
        <v>445.47157142857128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TableS2_AnGam_MetaTable</vt:lpstr>
      <vt:lpstr>TableS2_AnGam_Intergenic_piRCL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2019-02-11T17:47:51Z</dcterms:created>
  <dcterms:modified xsi:type="dcterms:W3CDTF">2020-04-01T18:17:43Z</dcterms:modified>
</cp:coreProperties>
</file>